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95" i="1" l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1899" i="1" l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E1900" i="1" l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H5033" i="1"/>
  <c r="J5033" i="1"/>
  <c r="M5033" i="1"/>
</calcChain>
</file>

<file path=xl/sharedStrings.xml><?xml version="1.0" encoding="utf-8"?>
<sst xmlns="http://schemas.openxmlformats.org/spreadsheetml/2006/main" count="3799" uniqueCount="117">
  <si>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</si>
  <si>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</si>
  <si>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</si>
  <si>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</si>
  <si>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</si>
  <si>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</si>
  <si>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</si>
  <si>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</si>
  <si>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</si>
  <si>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</si>
  <si>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</si>
  <si>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</si>
  <si>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</si>
  <si>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</si>
  <si>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</si>
  <si>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</si>
  <si>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</si>
  <si>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</si>
  <si>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</si>
  <si>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</si>
  <si>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</si>
  <si>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</si>
  <si>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</si>
  <si>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</si>
  <si>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</si>
  <si>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</si>
  <si>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</si>
  <si>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</si>
  <si>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</si>
  <si>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</si>
  <si>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</si>
  <si>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</si>
  <si>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</si>
  <si>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</si>
  <si>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</si>
  <si>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</si>
  <si>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</si>
  <si>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</si>
  <si>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</si>
  <si>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</si>
  <si>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</si>
  <si>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</si>
  <si>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</si>
  <si>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</si>
  <si>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</si>
  <si>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</si>
  <si>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</si>
  <si>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</si>
  <si>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</si>
  <si>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</si>
  <si>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</si>
  <si>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</si>
  <si>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</si>
  <si>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</si>
  <si>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</si>
  <si>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</si>
  <si>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</si>
  <si>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</si>
  <si>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</si>
  <si>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</si>
  <si>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</si>
  <si>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</si>
  <si>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</si>
  <si>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</si>
  <si>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</si>
  <si>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</si>
  <si>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</si>
  <si>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</si>
  <si>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</si>
  <si>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</si>
  <si>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</si>
  <si>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</si>
  <si>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</si>
  <si>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</si>
  <si>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</si>
  <si>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</si>
  <si>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</si>
  <si>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</si>
  <si>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</si>
  <si>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</si>
  <si>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</si>
  <si>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</si>
  <si>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</si>
  <si>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</si>
  <si>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</si>
  <si>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</si>
  <si>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</si>
  <si>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</si>
  <si>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</si>
  <si>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</si>
  <si>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</si>
  <si>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</si>
  <si>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</si>
  <si>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</si>
  <si>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</si>
  <si>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</si>
  <si>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</si>
  <si>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</si>
  <si>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</si>
  <si>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</si>
  <si>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</si>
  <si>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</si>
  <si>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</si>
  <si>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</si>
  <si>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</si>
  <si>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</si>
  <si>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</si>
  <si>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</si>
  <si>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</si>
  <si>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</si>
  <si>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</si>
  <si>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</si>
  <si>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1 - 31 TEMMUZ</t>
  </si>
  <si>
    <t>31.08.2017 İHRACATÇI FİRMALARIN KANUNİ MERKEZLERİ BAZINDA  SEKTÖR İHRACAT PERFORMANSI (1000 $)</t>
  </si>
  <si>
    <t>31 AĞUSTOS</t>
  </si>
  <si>
    <t>1 - 31 AĞUSTOS</t>
  </si>
  <si>
    <t>1 OCAK  - 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</si>
</sst>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6"/>
  <sheetViews>
    <sheetView tabSelected="1" zoomScale="80" zoomScaleNormal="80" workbookViewId="0">
      <selection activeCell="B7" sqref="B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785.85027000000002</v>
      </c>
      <c r="D5" s="2">
        <v>2.7040000000000002E-2</v>
      </c>
      <c r="E5" s="3">
        <f t="shared" ref="E5:E68" si="0">IF(C5=0,"",(D5/C5-1))</f>
        <v>-0.99996559140967145</v>
      </c>
      <c r="F5" s="2">
        <v>6310.4760100000003</v>
      </c>
      <c r="G5" s="2">
        <v>6924.8596699999998</v>
      </c>
      <c r="H5" s="3">
        <f t="shared" ref="H5:H68" si="1">IF(F5=0,"",(G5/F5-1))</f>
        <v>9.7359321076002203E-2</v>
      </c>
      <c r="I5" s="2">
        <v>4452.3236999999999</v>
      </c>
      <c r="J5" s="3">
        <f t="shared" ref="J5:J68" si="2">IF(I5=0,"",(G5/I5-1))</f>
        <v>0.55533607540709573</v>
      </c>
      <c r="K5" s="2">
        <v>45567.109839999997</v>
      </c>
      <c r="L5" s="2">
        <v>43185.356379999997</v>
      </c>
      <c r="M5" s="3">
        <f t="shared" ref="M5:M68" si="3">IF(K5=0,"",(L5/K5-1))</f>
        <v>-5.2269135970287817E-2</v>
      </c>
    </row>
    <row r="6" spans="1:13" x14ac:dyDescent="0.2">
      <c r="A6" s="1" t="s">
        <v>21</v>
      </c>
      <c r="B6" s="1" t="s">
        <v>108</v>
      </c>
      <c r="C6" s="2">
        <v>184.803</v>
      </c>
      <c r="D6" s="2">
        <v>0</v>
      </c>
      <c r="E6" s="3">
        <f t="shared" si="0"/>
        <v>-1</v>
      </c>
      <c r="F6" s="2">
        <v>3149.2862500000001</v>
      </c>
      <c r="G6" s="2">
        <v>3084.6782600000001</v>
      </c>
      <c r="H6" s="3">
        <f t="shared" si="1"/>
        <v>-2.0515121481891274E-2</v>
      </c>
      <c r="I6" s="2">
        <v>1701.0974900000001</v>
      </c>
      <c r="J6" s="3">
        <f t="shared" si="2"/>
        <v>0.81334595937825993</v>
      </c>
      <c r="K6" s="2">
        <v>18172.130430000001</v>
      </c>
      <c r="L6" s="2">
        <v>21309.203290000001</v>
      </c>
      <c r="M6" s="3">
        <f t="shared" si="3"/>
        <v>0.17263098964010681</v>
      </c>
    </row>
    <row r="7" spans="1:13" x14ac:dyDescent="0.2">
      <c r="A7" s="1" t="s">
        <v>20</v>
      </c>
      <c r="B7" s="1" t="s">
        <v>108</v>
      </c>
      <c r="C7" s="2">
        <v>34.51388</v>
      </c>
      <c r="D7" s="2">
        <v>0</v>
      </c>
      <c r="E7" s="3">
        <f t="shared" si="0"/>
        <v>-1</v>
      </c>
      <c r="F7" s="2">
        <v>2327.6925000000001</v>
      </c>
      <c r="G7" s="2">
        <v>3930.3008399999999</v>
      </c>
      <c r="H7" s="3">
        <f t="shared" si="1"/>
        <v>0.68849658621145182</v>
      </c>
      <c r="I7" s="2">
        <v>2499.3702800000001</v>
      </c>
      <c r="J7" s="3">
        <f t="shared" si="2"/>
        <v>0.57251643401953212</v>
      </c>
      <c r="K7" s="2">
        <v>16776.69241</v>
      </c>
      <c r="L7" s="2">
        <v>22656.89659</v>
      </c>
      <c r="M7" s="3">
        <f t="shared" si="3"/>
        <v>0.35049841984913654</v>
      </c>
    </row>
    <row r="8" spans="1:13" x14ac:dyDescent="0.2">
      <c r="A8" s="1" t="s">
        <v>19</v>
      </c>
      <c r="B8" s="1" t="s">
        <v>108</v>
      </c>
      <c r="C8" s="2">
        <v>6.2582500000000003</v>
      </c>
      <c r="D8" s="2">
        <v>0</v>
      </c>
      <c r="E8" s="3">
        <f t="shared" si="0"/>
        <v>-1</v>
      </c>
      <c r="F8" s="2">
        <v>1161.58439</v>
      </c>
      <c r="G8" s="2">
        <v>492.10401000000002</v>
      </c>
      <c r="H8" s="3">
        <f t="shared" si="1"/>
        <v>-0.57635104755496935</v>
      </c>
      <c r="I8" s="2">
        <v>462.82132000000001</v>
      </c>
      <c r="J8" s="3">
        <f t="shared" si="2"/>
        <v>6.3269967770715585E-2</v>
      </c>
      <c r="K8" s="2">
        <v>4051.0470700000001</v>
      </c>
      <c r="L8" s="2">
        <v>3052.1445100000001</v>
      </c>
      <c r="M8" s="3">
        <f t="shared" si="3"/>
        <v>-0.24657885794449674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0</v>
      </c>
      <c r="E9" s="3" t="str">
        <f t="shared" si="0"/>
        <v/>
      </c>
      <c r="F9" s="2">
        <v>49.723509999999997</v>
      </c>
      <c r="G9" s="2">
        <v>6.1548299999999996</v>
      </c>
      <c r="H9" s="3">
        <f t="shared" si="1"/>
        <v>-0.87621891535814744</v>
      </c>
      <c r="I9" s="2">
        <v>262.16282000000001</v>
      </c>
      <c r="J9" s="3">
        <f t="shared" si="2"/>
        <v>-0.97652287231271007</v>
      </c>
      <c r="K9" s="2">
        <v>1322.1786</v>
      </c>
      <c r="L9" s="2">
        <v>1133.74576</v>
      </c>
      <c r="M9" s="3">
        <f t="shared" si="3"/>
        <v>-0.14251693379396702</v>
      </c>
    </row>
    <row r="10" spans="1:13" x14ac:dyDescent="0.2">
      <c r="A10" s="1" t="s">
        <v>17</v>
      </c>
      <c r="B10" s="1" t="s">
        <v>108</v>
      </c>
      <c r="C10" s="2">
        <v>78.793670000000006</v>
      </c>
      <c r="D10" s="2">
        <v>36.94603</v>
      </c>
      <c r="E10" s="3">
        <f t="shared" si="0"/>
        <v>-0.53110408488397609</v>
      </c>
      <c r="F10" s="2">
        <v>2798.9343399999998</v>
      </c>
      <c r="G10" s="2">
        <v>3196.7111500000001</v>
      </c>
      <c r="H10" s="3">
        <f t="shared" si="1"/>
        <v>0.1421172352331781</v>
      </c>
      <c r="I10" s="2">
        <v>1537.06791</v>
      </c>
      <c r="J10" s="3">
        <f t="shared" si="2"/>
        <v>1.0797462032760805</v>
      </c>
      <c r="K10" s="2">
        <v>20388.141530000001</v>
      </c>
      <c r="L10" s="2">
        <v>17283.360140000001</v>
      </c>
      <c r="M10" s="3">
        <f t="shared" si="3"/>
        <v>-0.15228368831124162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 t="shared" si="0"/>
        <v/>
      </c>
      <c r="F11" s="2">
        <v>18.520569999999999</v>
      </c>
      <c r="G11" s="2">
        <v>89.933509999999998</v>
      </c>
      <c r="H11" s="3">
        <f t="shared" si="1"/>
        <v>3.8558716065434275</v>
      </c>
      <c r="I11" s="2">
        <v>72.068309999999997</v>
      </c>
      <c r="J11" s="3">
        <f t="shared" si="2"/>
        <v>0.24789258968331573</v>
      </c>
      <c r="K11" s="2">
        <v>720.83434</v>
      </c>
      <c r="L11" s="2">
        <v>816.80741</v>
      </c>
      <c r="M11" s="3">
        <f t="shared" si="3"/>
        <v>0.13314164527733241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5.3048000000000002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24.3263</v>
      </c>
      <c r="L12" s="2">
        <v>22.55696</v>
      </c>
      <c r="M12" s="3">
        <f t="shared" si="3"/>
        <v>-7.2733625746619901E-2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 t="shared" si="0"/>
        <v/>
      </c>
      <c r="F13" s="2">
        <v>42.299480000000003</v>
      </c>
      <c r="G13" s="2">
        <v>117.74512</v>
      </c>
      <c r="H13" s="3">
        <f t="shared" si="1"/>
        <v>1.7836067961119144</v>
      </c>
      <c r="I13" s="2">
        <v>67.774349999999998</v>
      </c>
      <c r="J13" s="3">
        <f t="shared" si="2"/>
        <v>0.7373109443321848</v>
      </c>
      <c r="K13" s="2">
        <v>727.98596999999995</v>
      </c>
      <c r="L13" s="2">
        <v>1443.49191</v>
      </c>
      <c r="M13" s="3">
        <f t="shared" si="3"/>
        <v>0.98285677126442428</v>
      </c>
    </row>
    <row r="14" spans="1:13" x14ac:dyDescent="0.2">
      <c r="A14" s="1" t="s">
        <v>13</v>
      </c>
      <c r="B14" s="1" t="s">
        <v>108</v>
      </c>
      <c r="C14" s="2">
        <v>677.18151</v>
      </c>
      <c r="D14" s="2">
        <v>0.40159</v>
      </c>
      <c r="E14" s="3">
        <f t="shared" si="0"/>
        <v>-0.99940696845074817</v>
      </c>
      <c r="F14" s="2">
        <v>8288.5156200000001</v>
      </c>
      <c r="G14" s="2">
        <v>11613.78354</v>
      </c>
      <c r="H14" s="3">
        <f t="shared" si="1"/>
        <v>0.40118979953131828</v>
      </c>
      <c r="I14" s="2">
        <v>11515.24487</v>
      </c>
      <c r="J14" s="3">
        <f t="shared" si="2"/>
        <v>8.5572361779919781E-3</v>
      </c>
      <c r="K14" s="2">
        <v>67868.510989999995</v>
      </c>
      <c r="L14" s="2">
        <v>76963.481119999997</v>
      </c>
      <c r="M14" s="3">
        <f t="shared" si="3"/>
        <v>0.13400868823157319</v>
      </c>
    </row>
    <row r="15" spans="1:13" x14ac:dyDescent="0.2">
      <c r="A15" s="1" t="s">
        <v>12</v>
      </c>
      <c r="B15" s="1" t="s">
        <v>108</v>
      </c>
      <c r="C15" s="2">
        <v>705.53737000000001</v>
      </c>
      <c r="D15" s="2">
        <v>12</v>
      </c>
      <c r="E15" s="3">
        <f t="shared" si="0"/>
        <v>-0.98299168759834787</v>
      </c>
      <c r="F15" s="2">
        <v>13603.536609999999</v>
      </c>
      <c r="G15" s="2">
        <v>15793.365180000001</v>
      </c>
      <c r="H15" s="3">
        <f t="shared" si="1"/>
        <v>0.1609749459115104</v>
      </c>
      <c r="I15" s="2">
        <v>16979.85787</v>
      </c>
      <c r="J15" s="3">
        <f t="shared" si="2"/>
        <v>-6.9876479478446885E-2</v>
      </c>
      <c r="K15" s="2">
        <v>88630.013990000007</v>
      </c>
      <c r="L15" s="2">
        <v>116366.56552</v>
      </c>
      <c r="M15" s="3">
        <f t="shared" si="3"/>
        <v>0.31294761538827554</v>
      </c>
    </row>
    <row r="16" spans="1:13" x14ac:dyDescent="0.2">
      <c r="A16" s="1" t="s">
        <v>11</v>
      </c>
      <c r="B16" s="1" t="s">
        <v>108</v>
      </c>
      <c r="C16" s="2">
        <v>200.03419</v>
      </c>
      <c r="D16" s="2">
        <v>0</v>
      </c>
      <c r="E16" s="3">
        <f t="shared" si="0"/>
        <v>-1</v>
      </c>
      <c r="F16" s="2">
        <v>3780.5893099999998</v>
      </c>
      <c r="G16" s="2">
        <v>3923.0269600000001</v>
      </c>
      <c r="H16" s="3">
        <f t="shared" si="1"/>
        <v>3.7676044214387305E-2</v>
      </c>
      <c r="I16" s="2">
        <v>2391.2208799999999</v>
      </c>
      <c r="J16" s="3">
        <f t="shared" si="2"/>
        <v>0.6405958114584549</v>
      </c>
      <c r="K16" s="2">
        <v>23916.052769999998</v>
      </c>
      <c r="L16" s="2">
        <v>24087.270789999999</v>
      </c>
      <c r="M16" s="3">
        <f t="shared" si="3"/>
        <v>7.1591253643148445E-3</v>
      </c>
    </row>
    <row r="17" spans="1:13" x14ac:dyDescent="0.2">
      <c r="A17" s="1" t="s">
        <v>10</v>
      </c>
      <c r="B17" s="1" t="s">
        <v>108</v>
      </c>
      <c r="C17" s="2">
        <v>1624.5977399999999</v>
      </c>
      <c r="D17" s="2">
        <v>8.3308099999999996</v>
      </c>
      <c r="E17" s="3">
        <f t="shared" si="0"/>
        <v>-0.99487207830290347</v>
      </c>
      <c r="F17" s="2">
        <v>25435.55413</v>
      </c>
      <c r="G17" s="2">
        <v>30548.787079999998</v>
      </c>
      <c r="H17" s="3">
        <f t="shared" si="1"/>
        <v>0.20102699252654332</v>
      </c>
      <c r="I17" s="2">
        <v>23130.983199999999</v>
      </c>
      <c r="J17" s="3">
        <f t="shared" si="2"/>
        <v>0.32068692523195463</v>
      </c>
      <c r="K17" s="2">
        <v>173295.10985000001</v>
      </c>
      <c r="L17" s="2">
        <v>191739.20223</v>
      </c>
      <c r="M17" s="3">
        <f t="shared" si="3"/>
        <v>0.10643169559697752</v>
      </c>
    </row>
    <row r="18" spans="1:13" x14ac:dyDescent="0.2">
      <c r="A18" s="1" t="s">
        <v>28</v>
      </c>
      <c r="B18" s="1" t="s">
        <v>108</v>
      </c>
      <c r="C18" s="2">
        <v>80.784040000000005</v>
      </c>
      <c r="D18" s="2">
        <v>0</v>
      </c>
      <c r="E18" s="3">
        <f t="shared" si="0"/>
        <v>-1</v>
      </c>
      <c r="F18" s="2">
        <v>294.49391000000003</v>
      </c>
      <c r="G18" s="2">
        <v>269.22879999999998</v>
      </c>
      <c r="H18" s="3">
        <f t="shared" si="1"/>
        <v>-8.5791621293628939E-2</v>
      </c>
      <c r="I18" s="2">
        <v>242.33178000000001</v>
      </c>
      <c r="J18" s="3">
        <f t="shared" si="2"/>
        <v>0.11099254088753852</v>
      </c>
      <c r="K18" s="2">
        <v>2212.17587</v>
      </c>
      <c r="L18" s="2">
        <v>2247.8723</v>
      </c>
      <c r="M18" s="3">
        <f t="shared" si="3"/>
        <v>1.6136343626241612E-2</v>
      </c>
    </row>
    <row r="19" spans="1:13" x14ac:dyDescent="0.2">
      <c r="A19" s="1" t="s">
        <v>9</v>
      </c>
      <c r="B19" s="1" t="s">
        <v>108</v>
      </c>
      <c r="C19" s="2">
        <v>22.74785</v>
      </c>
      <c r="D19" s="2">
        <v>557.48979999999995</v>
      </c>
      <c r="E19" s="3">
        <f t="shared" si="0"/>
        <v>23.507362234233124</v>
      </c>
      <c r="F19" s="2">
        <v>1161.4600399999999</v>
      </c>
      <c r="G19" s="2">
        <v>7287.3614500000003</v>
      </c>
      <c r="H19" s="3">
        <f t="shared" si="1"/>
        <v>5.2743109526178795</v>
      </c>
      <c r="I19" s="2">
        <v>3530.3905599999998</v>
      </c>
      <c r="J19" s="3">
        <f t="shared" si="2"/>
        <v>1.0641799614374681</v>
      </c>
      <c r="K19" s="2">
        <v>6744.7118</v>
      </c>
      <c r="L19" s="2">
        <v>27901.943319999998</v>
      </c>
      <c r="M19" s="3">
        <f t="shared" si="3"/>
        <v>3.1368622036600584</v>
      </c>
    </row>
    <row r="20" spans="1:13" x14ac:dyDescent="0.2">
      <c r="A20" s="1" t="s">
        <v>8</v>
      </c>
      <c r="B20" s="1" t="s">
        <v>108</v>
      </c>
      <c r="C20" s="2">
        <v>826.54110000000003</v>
      </c>
      <c r="D20" s="2">
        <v>2.2774200000000002</v>
      </c>
      <c r="E20" s="3">
        <f t="shared" si="0"/>
        <v>-0.99724463792544615</v>
      </c>
      <c r="F20" s="2">
        <v>6582.5149600000004</v>
      </c>
      <c r="G20" s="2">
        <v>6916.7376000000004</v>
      </c>
      <c r="H20" s="3">
        <f t="shared" si="1"/>
        <v>5.0774307697129872E-2</v>
      </c>
      <c r="I20" s="2">
        <v>6923.2066400000003</v>
      </c>
      <c r="J20" s="3">
        <f t="shared" si="2"/>
        <v>-9.3439938115147392E-4</v>
      </c>
      <c r="K20" s="2">
        <v>40089.245219999997</v>
      </c>
      <c r="L20" s="2">
        <v>55121.445099999997</v>
      </c>
      <c r="M20" s="3">
        <f t="shared" si="3"/>
        <v>0.37496839358054657</v>
      </c>
    </row>
    <row r="21" spans="1:13" x14ac:dyDescent="0.2">
      <c r="A21" s="1" t="s">
        <v>7</v>
      </c>
      <c r="B21" s="1" t="s">
        <v>108</v>
      </c>
      <c r="C21" s="2">
        <v>163.99838</v>
      </c>
      <c r="D21" s="2">
        <v>0</v>
      </c>
      <c r="E21" s="3">
        <f t="shared" si="0"/>
        <v>-1</v>
      </c>
      <c r="F21" s="2">
        <v>1365.63096</v>
      </c>
      <c r="G21" s="2">
        <v>1282.3575800000001</v>
      </c>
      <c r="H21" s="3">
        <f t="shared" si="1"/>
        <v>-6.0977952638097688E-2</v>
      </c>
      <c r="I21" s="2">
        <v>1340.5709999999999</v>
      </c>
      <c r="J21" s="3">
        <f t="shared" si="2"/>
        <v>-4.3424346789539547E-2</v>
      </c>
      <c r="K21" s="2">
        <v>8916.0016199999991</v>
      </c>
      <c r="L21" s="2">
        <v>10251.722299999999</v>
      </c>
      <c r="M21" s="3">
        <f t="shared" si="3"/>
        <v>0.14981162374441115</v>
      </c>
    </row>
    <row r="22" spans="1:13" x14ac:dyDescent="0.2">
      <c r="A22" s="1" t="s">
        <v>6</v>
      </c>
      <c r="B22" s="1" t="s">
        <v>108</v>
      </c>
      <c r="C22" s="2">
        <v>215.05695</v>
      </c>
      <c r="D22" s="2">
        <v>45</v>
      </c>
      <c r="E22" s="3">
        <f t="shared" si="0"/>
        <v>-0.79075310051593317</v>
      </c>
      <c r="F22" s="2">
        <v>6835.9519</v>
      </c>
      <c r="G22" s="2">
        <v>7158.7645199999997</v>
      </c>
      <c r="H22" s="3">
        <f t="shared" si="1"/>
        <v>4.722277522169227E-2</v>
      </c>
      <c r="I22" s="2">
        <v>5769.8867899999996</v>
      </c>
      <c r="J22" s="3">
        <f t="shared" si="2"/>
        <v>0.24071143517185023</v>
      </c>
      <c r="K22" s="2">
        <v>52595.499389999997</v>
      </c>
      <c r="L22" s="2">
        <v>56100.387519999997</v>
      </c>
      <c r="M22" s="3">
        <f t="shared" si="3"/>
        <v>6.6638555972460045E-2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19.19716</v>
      </c>
      <c r="G23" s="2">
        <v>13.091480000000001</v>
      </c>
      <c r="H23" s="3">
        <f t="shared" si="1"/>
        <v>-0.31805121174173678</v>
      </c>
      <c r="I23" s="2">
        <v>23.61037</v>
      </c>
      <c r="J23" s="3">
        <f t="shared" si="2"/>
        <v>-0.44551991349563769</v>
      </c>
      <c r="K23" s="2">
        <v>45.709739999999996</v>
      </c>
      <c r="L23" s="2">
        <v>81.318250000000006</v>
      </c>
      <c r="M23" s="3">
        <f t="shared" si="3"/>
        <v>0.77901361941678093</v>
      </c>
    </row>
    <row r="24" spans="1:13" x14ac:dyDescent="0.2">
      <c r="A24" s="1" t="s">
        <v>4</v>
      </c>
      <c r="B24" s="1" t="s">
        <v>108</v>
      </c>
      <c r="C24" s="2">
        <v>5924.0652200000004</v>
      </c>
      <c r="D24" s="2">
        <v>2333.3685799999998</v>
      </c>
      <c r="E24" s="3">
        <f t="shared" si="0"/>
        <v>-0.6061203762371814</v>
      </c>
      <c r="F24" s="2">
        <v>19699.823649999998</v>
      </c>
      <c r="G24" s="2">
        <v>31994.358800000002</v>
      </c>
      <c r="H24" s="3">
        <f t="shared" si="1"/>
        <v>0.6240936654273046</v>
      </c>
      <c r="I24" s="2">
        <v>11506.86312</v>
      </c>
      <c r="J24" s="3">
        <f t="shared" si="2"/>
        <v>1.7804587980533833</v>
      </c>
      <c r="K24" s="2">
        <v>104227.01467999999</v>
      </c>
      <c r="L24" s="2">
        <v>123322.85943</v>
      </c>
      <c r="M24" s="3">
        <f t="shared" si="3"/>
        <v>0.18321396625076969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60.2</v>
      </c>
      <c r="E25" s="3" t="str">
        <f t="shared" si="0"/>
        <v/>
      </c>
      <c r="F25" s="2">
        <v>334.714</v>
      </c>
      <c r="G25" s="2">
        <v>519.40894000000003</v>
      </c>
      <c r="H25" s="3">
        <f t="shared" si="1"/>
        <v>0.55179926743428731</v>
      </c>
      <c r="I25" s="2">
        <v>368.44405999999998</v>
      </c>
      <c r="J25" s="3">
        <f t="shared" si="2"/>
        <v>0.40973622970064993</v>
      </c>
      <c r="K25" s="2">
        <v>2730.5817499999998</v>
      </c>
      <c r="L25" s="2">
        <v>1606.05612</v>
      </c>
      <c r="M25" s="3">
        <f t="shared" si="3"/>
        <v>-0.41182639194010573</v>
      </c>
    </row>
    <row r="26" spans="1:13" x14ac:dyDescent="0.2">
      <c r="A26" s="1" t="s">
        <v>3</v>
      </c>
      <c r="B26" s="1" t="s">
        <v>108</v>
      </c>
      <c r="C26" s="2">
        <v>144.44979000000001</v>
      </c>
      <c r="D26" s="2">
        <v>161.4</v>
      </c>
      <c r="E26" s="3">
        <f t="shared" si="0"/>
        <v>0.11734326508885884</v>
      </c>
      <c r="F26" s="2">
        <v>6554.6987300000001</v>
      </c>
      <c r="G26" s="2">
        <v>9379.0258200000007</v>
      </c>
      <c r="H26" s="3">
        <f t="shared" si="1"/>
        <v>0.43088587383481469</v>
      </c>
      <c r="I26" s="2">
        <v>8674.8624600000003</v>
      </c>
      <c r="J26" s="3">
        <f t="shared" si="2"/>
        <v>8.1172855851826542E-2</v>
      </c>
      <c r="K26" s="2">
        <v>50587.742850000002</v>
      </c>
      <c r="L26" s="2">
        <v>76918.843940000006</v>
      </c>
      <c r="M26" s="3">
        <f t="shared" si="3"/>
        <v>0.52050357668804348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 t="shared" si="0"/>
        <v/>
      </c>
      <c r="F27" s="2">
        <v>114.6284</v>
      </c>
      <c r="G27" s="2">
        <v>40.987299999999998</v>
      </c>
      <c r="H27" s="3">
        <f t="shared" si="1"/>
        <v>-0.64243328878358241</v>
      </c>
      <c r="I27" s="2">
        <v>97.546890000000005</v>
      </c>
      <c r="J27" s="3">
        <f t="shared" si="2"/>
        <v>-0.57981951039136159</v>
      </c>
      <c r="K27" s="2">
        <v>1357.8783800000001</v>
      </c>
      <c r="L27" s="2">
        <v>1817.3573699999999</v>
      </c>
      <c r="M27" s="3">
        <f t="shared" si="3"/>
        <v>0.33838007642481194</v>
      </c>
    </row>
    <row r="28" spans="1:13" x14ac:dyDescent="0.2">
      <c r="A28" s="1" t="s">
        <v>2</v>
      </c>
      <c r="B28" s="1" t="s">
        <v>108</v>
      </c>
      <c r="C28" s="2">
        <v>2179.26755</v>
      </c>
      <c r="D28" s="2">
        <v>224.9041</v>
      </c>
      <c r="E28" s="3">
        <f t="shared" si="0"/>
        <v>-0.89679830730283672</v>
      </c>
      <c r="F28" s="2">
        <v>23678.643489999999</v>
      </c>
      <c r="G28" s="2">
        <v>24166.598819999999</v>
      </c>
      <c r="H28" s="3">
        <f t="shared" si="1"/>
        <v>2.0607402202160507E-2</v>
      </c>
      <c r="I28" s="2">
        <v>20226.993009999998</v>
      </c>
      <c r="J28" s="3">
        <f t="shared" si="2"/>
        <v>0.19476972222476685</v>
      </c>
      <c r="K28" s="2">
        <v>217494.63975999999</v>
      </c>
      <c r="L28" s="2">
        <v>196256.3034</v>
      </c>
      <c r="M28" s="3">
        <f t="shared" si="3"/>
        <v>-9.7649930055453193E-2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26</v>
      </c>
      <c r="B30" s="1" t="s">
        <v>108</v>
      </c>
      <c r="C30" s="2">
        <v>132.02689000000001</v>
      </c>
      <c r="D30" s="2">
        <v>73.57159</v>
      </c>
      <c r="E30" s="3">
        <f t="shared" si="0"/>
        <v>-0.44275298766789106</v>
      </c>
      <c r="F30" s="2">
        <v>1915.36022</v>
      </c>
      <c r="G30" s="2">
        <v>2671.60914</v>
      </c>
      <c r="H30" s="3">
        <f t="shared" si="1"/>
        <v>0.39483378223235732</v>
      </c>
      <c r="I30" s="2">
        <v>2116.6698500000002</v>
      </c>
      <c r="J30" s="3">
        <f t="shared" si="2"/>
        <v>0.26217564822402495</v>
      </c>
      <c r="K30" s="2">
        <v>60984.538740000004</v>
      </c>
      <c r="L30" s="2">
        <v>59813.880799999999</v>
      </c>
      <c r="M30" s="3">
        <f t="shared" si="3"/>
        <v>-1.919597924632932E-2</v>
      </c>
    </row>
    <row r="31" spans="1:13" x14ac:dyDescent="0.2">
      <c r="A31" s="1" t="s">
        <v>30</v>
      </c>
      <c r="B31" s="1" t="s">
        <v>108</v>
      </c>
      <c r="C31" s="2">
        <v>2.4077199999999999</v>
      </c>
      <c r="D31" s="2">
        <v>0</v>
      </c>
      <c r="E31" s="3">
        <f t="shared" si="0"/>
        <v>-1</v>
      </c>
      <c r="F31" s="2">
        <v>20.948979999999999</v>
      </c>
      <c r="G31" s="2">
        <v>105.38596</v>
      </c>
      <c r="H31" s="3">
        <f t="shared" si="1"/>
        <v>4.0306010125552652</v>
      </c>
      <c r="I31" s="2">
        <v>85.646940000000001</v>
      </c>
      <c r="J31" s="3">
        <f t="shared" si="2"/>
        <v>0.23046964666805381</v>
      </c>
      <c r="K31" s="2">
        <v>249.70868999999999</v>
      </c>
      <c r="L31" s="2">
        <v>549.26694999999995</v>
      </c>
      <c r="M31" s="3">
        <f t="shared" si="3"/>
        <v>1.1996308979074777</v>
      </c>
    </row>
    <row r="32" spans="1:13" x14ac:dyDescent="0.2">
      <c r="A32" s="6" t="s">
        <v>0</v>
      </c>
      <c r="B32" s="6" t="s">
        <v>108</v>
      </c>
      <c r="C32" s="5">
        <v>13988.915370000001</v>
      </c>
      <c r="D32" s="5">
        <v>3515.91696</v>
      </c>
      <c r="E32" s="4">
        <f t="shared" si="0"/>
        <v>-0.74866407673463531</v>
      </c>
      <c r="F32" s="5">
        <v>135550.08392</v>
      </c>
      <c r="G32" s="5">
        <v>171526.36636000001</v>
      </c>
      <c r="H32" s="4">
        <f t="shared" si="1"/>
        <v>0.26540951801426238</v>
      </c>
      <c r="I32" s="5">
        <v>125979.01647</v>
      </c>
      <c r="J32" s="4">
        <f t="shared" si="2"/>
        <v>0.36154711448192978</v>
      </c>
      <c r="K32" s="5">
        <v>1009695.58258</v>
      </c>
      <c r="L32" s="5">
        <v>1132049.33941</v>
      </c>
      <c r="M32" s="4">
        <f t="shared" si="3"/>
        <v>0.12117885721294175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133.69365999999999</v>
      </c>
      <c r="G33" s="2">
        <v>13.61361</v>
      </c>
      <c r="H33" s="3">
        <f t="shared" si="1"/>
        <v>-0.89817310708675335</v>
      </c>
      <c r="I33" s="2">
        <v>1.0151699999999999</v>
      </c>
      <c r="J33" s="3">
        <f t="shared" si="2"/>
        <v>12.410177605721209</v>
      </c>
      <c r="K33" s="2">
        <v>230.48342</v>
      </c>
      <c r="L33" s="2">
        <v>57.077440000000003</v>
      </c>
      <c r="M33" s="3">
        <f t="shared" si="3"/>
        <v>-0.75235771839900667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0.219</v>
      </c>
      <c r="G34" s="2">
        <v>5.9232800000000001</v>
      </c>
      <c r="H34" s="3">
        <f t="shared" si="1"/>
        <v>26.046940639269408</v>
      </c>
      <c r="I34" s="2">
        <v>16.1556</v>
      </c>
      <c r="J34" s="3">
        <f t="shared" si="2"/>
        <v>-0.63336056847161348</v>
      </c>
      <c r="K34" s="2">
        <v>91.820869999999999</v>
      </c>
      <c r="L34" s="2">
        <v>56.733960000000003</v>
      </c>
      <c r="M34" s="3">
        <f t="shared" si="3"/>
        <v>-0.38212347585031592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 t="shared" si="0"/>
        <v/>
      </c>
      <c r="F35" s="2">
        <v>24.987590000000001</v>
      </c>
      <c r="G35" s="2">
        <v>29.491240000000001</v>
      </c>
      <c r="H35" s="3">
        <f t="shared" si="1"/>
        <v>0.18023546888675535</v>
      </c>
      <c r="I35" s="2">
        <v>0.91185000000000005</v>
      </c>
      <c r="J35" s="3">
        <f t="shared" si="2"/>
        <v>31.342205406590999</v>
      </c>
      <c r="K35" s="2">
        <v>865.11546999999996</v>
      </c>
      <c r="L35" s="2">
        <v>60.791789999999999</v>
      </c>
      <c r="M35" s="3">
        <f t="shared" si="3"/>
        <v>-0.92972985444359235</v>
      </c>
    </row>
    <row r="36" spans="1:13" x14ac:dyDescent="0.2">
      <c r="A36" s="1" t="s">
        <v>19</v>
      </c>
      <c r="B36" s="1" t="s">
        <v>107</v>
      </c>
      <c r="C36" s="2">
        <v>17.467040000000001</v>
      </c>
      <c r="D36" s="2">
        <v>0</v>
      </c>
      <c r="E36" s="3">
        <f t="shared" si="0"/>
        <v>-1</v>
      </c>
      <c r="F36" s="2">
        <v>515.04335000000003</v>
      </c>
      <c r="G36" s="2">
        <v>141.3826</v>
      </c>
      <c r="H36" s="3">
        <f t="shared" si="1"/>
        <v>-0.72549378610557735</v>
      </c>
      <c r="I36" s="2">
        <v>72.26052</v>
      </c>
      <c r="J36" s="3">
        <f t="shared" si="2"/>
        <v>0.95656770806520619</v>
      </c>
      <c r="K36" s="2">
        <v>3538.1367599999999</v>
      </c>
      <c r="L36" s="2">
        <v>227.09463</v>
      </c>
      <c r="M36" s="3">
        <f t="shared" si="3"/>
        <v>-0.93581519160949567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4.0528000000000004</v>
      </c>
      <c r="G37" s="2">
        <v>1.53562</v>
      </c>
      <c r="H37" s="3">
        <f t="shared" si="1"/>
        <v>-0.62109652585866559</v>
      </c>
      <c r="I37" s="2">
        <v>3.1946400000000001</v>
      </c>
      <c r="J37" s="3">
        <f t="shared" si="2"/>
        <v>-0.5193136002804698</v>
      </c>
      <c r="K37" s="2">
        <v>13.78246</v>
      </c>
      <c r="L37" s="2">
        <v>4.7302600000000004</v>
      </c>
      <c r="M37" s="3">
        <f t="shared" si="3"/>
        <v>-0.65679131301668936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 t="shared" si="0"/>
        <v/>
      </c>
      <c r="F38" s="2">
        <v>43.231059999999999</v>
      </c>
      <c r="G38" s="2">
        <v>93.070279999999997</v>
      </c>
      <c r="H38" s="3">
        <f t="shared" si="1"/>
        <v>1.1528567654829653</v>
      </c>
      <c r="I38" s="2">
        <v>62.670119999999997</v>
      </c>
      <c r="J38" s="3">
        <f t="shared" si="2"/>
        <v>0.48508220504444544</v>
      </c>
      <c r="K38" s="2">
        <v>1019.92363</v>
      </c>
      <c r="L38" s="2">
        <v>602.96879999999999</v>
      </c>
      <c r="M38" s="3">
        <f t="shared" si="3"/>
        <v>-0.40880985373385259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113.95941999999999</v>
      </c>
      <c r="G39" s="2">
        <v>106.83911000000001</v>
      </c>
      <c r="H39" s="3">
        <f t="shared" si="1"/>
        <v>-6.2481100728662753E-2</v>
      </c>
      <c r="I39" s="2">
        <v>0</v>
      </c>
      <c r="J39" s="3" t="str">
        <f t="shared" si="2"/>
        <v/>
      </c>
      <c r="K39" s="2">
        <v>684.37662</v>
      </c>
      <c r="L39" s="2">
        <v>388.73505999999998</v>
      </c>
      <c r="M39" s="3">
        <f t="shared" si="3"/>
        <v>-0.43198664501426132</v>
      </c>
    </row>
    <row r="40" spans="1:13" x14ac:dyDescent="0.2">
      <c r="A40" s="1" t="s">
        <v>13</v>
      </c>
      <c r="B40" s="1" t="s">
        <v>107</v>
      </c>
      <c r="C40" s="2">
        <v>897.55363999999997</v>
      </c>
      <c r="D40" s="2">
        <v>797.88833</v>
      </c>
      <c r="E40" s="3">
        <f t="shared" si="0"/>
        <v>-0.11104106268233727</v>
      </c>
      <c r="F40" s="2">
        <v>23479.364689999999</v>
      </c>
      <c r="G40" s="2">
        <v>13608.07836</v>
      </c>
      <c r="H40" s="3">
        <f t="shared" si="1"/>
        <v>-0.42042391096741383</v>
      </c>
      <c r="I40" s="2">
        <v>3591.5322999999999</v>
      </c>
      <c r="J40" s="3">
        <f t="shared" si="2"/>
        <v>2.7889338653588052</v>
      </c>
      <c r="K40" s="2">
        <v>221665.91373</v>
      </c>
      <c r="L40" s="2">
        <v>42799.088640000002</v>
      </c>
      <c r="M40" s="3">
        <f t="shared" si="3"/>
        <v>-0.80692074879797981</v>
      </c>
    </row>
    <row r="41" spans="1:13" x14ac:dyDescent="0.2">
      <c r="A41" s="1" t="s">
        <v>12</v>
      </c>
      <c r="B41" s="1" t="s">
        <v>107</v>
      </c>
      <c r="C41" s="2">
        <v>336.54343</v>
      </c>
      <c r="D41" s="2">
        <v>0</v>
      </c>
      <c r="E41" s="3">
        <f t="shared" si="0"/>
        <v>-1</v>
      </c>
      <c r="F41" s="2">
        <v>1526.1102900000001</v>
      </c>
      <c r="G41" s="2">
        <v>4651.2863799999996</v>
      </c>
      <c r="H41" s="3">
        <f t="shared" si="1"/>
        <v>2.04780487391904</v>
      </c>
      <c r="I41" s="2">
        <v>1004.6647</v>
      </c>
      <c r="J41" s="3">
        <f t="shared" si="2"/>
        <v>3.6296902638263289</v>
      </c>
      <c r="K41" s="2">
        <v>8696.7990599999994</v>
      </c>
      <c r="L41" s="2">
        <v>20136.826819999998</v>
      </c>
      <c r="M41" s="3">
        <f t="shared" si="3"/>
        <v>1.3154296978778306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 t="shared" si="0"/>
        <v/>
      </c>
      <c r="F42" s="2">
        <v>3.5928200000000001</v>
      </c>
      <c r="G42" s="2">
        <v>8.7130899999999993</v>
      </c>
      <c r="H42" s="3">
        <f t="shared" si="1"/>
        <v>1.4251395839479848</v>
      </c>
      <c r="I42" s="2">
        <v>24.45645</v>
      </c>
      <c r="J42" s="3">
        <f t="shared" si="2"/>
        <v>-0.64373038605357691</v>
      </c>
      <c r="K42" s="2">
        <v>68.401309999999995</v>
      </c>
      <c r="L42" s="2">
        <v>38.954560000000001</v>
      </c>
      <c r="M42" s="3">
        <f t="shared" si="3"/>
        <v>-0.43049979598343946</v>
      </c>
    </row>
    <row r="43" spans="1:13" x14ac:dyDescent="0.2">
      <c r="A43" s="1" t="s">
        <v>10</v>
      </c>
      <c r="B43" s="1" t="s">
        <v>107</v>
      </c>
      <c r="C43" s="2">
        <v>7.968</v>
      </c>
      <c r="D43" s="2">
        <v>0</v>
      </c>
      <c r="E43" s="3">
        <f t="shared" si="0"/>
        <v>-1</v>
      </c>
      <c r="F43" s="2">
        <v>86.548349999999999</v>
      </c>
      <c r="G43" s="2">
        <v>268.81353000000001</v>
      </c>
      <c r="H43" s="3">
        <f t="shared" si="1"/>
        <v>2.1059347751863555</v>
      </c>
      <c r="I43" s="2">
        <v>39.316569999999999</v>
      </c>
      <c r="J43" s="3">
        <f t="shared" si="2"/>
        <v>5.837156191397165</v>
      </c>
      <c r="K43" s="2">
        <v>4302.5853800000004</v>
      </c>
      <c r="L43" s="2">
        <v>1892.35276</v>
      </c>
      <c r="M43" s="3">
        <f t="shared" si="3"/>
        <v>-0.56018240363192984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2.7959999999999998</v>
      </c>
      <c r="J44" s="3">
        <f t="shared" si="2"/>
        <v>-1</v>
      </c>
      <c r="K44" s="2">
        <v>42.583710000000004</v>
      </c>
      <c r="L44" s="2">
        <v>14.462400000000001</v>
      </c>
      <c r="M44" s="3">
        <f t="shared" si="3"/>
        <v>-0.66037717239761395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11.431279999999999</v>
      </c>
      <c r="G45" s="2">
        <v>263.94607999999999</v>
      </c>
      <c r="H45" s="3">
        <f t="shared" si="1"/>
        <v>22.089809715097523</v>
      </c>
      <c r="I45" s="2">
        <v>35.969079999999998</v>
      </c>
      <c r="J45" s="3">
        <f t="shared" si="2"/>
        <v>6.338138200921458</v>
      </c>
      <c r="K45" s="2">
        <v>44.96331</v>
      </c>
      <c r="L45" s="2">
        <v>701.25981000000002</v>
      </c>
      <c r="M45" s="3">
        <f t="shared" si="3"/>
        <v>14.59626749009359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51.455159999999999</v>
      </c>
      <c r="G46" s="2">
        <v>78.929689999999994</v>
      </c>
      <c r="H46" s="3">
        <f t="shared" si="1"/>
        <v>0.53395091959679064</v>
      </c>
      <c r="I46" s="2">
        <v>383.72994</v>
      </c>
      <c r="J46" s="3">
        <f t="shared" si="2"/>
        <v>-0.79430927386067407</v>
      </c>
      <c r="K46" s="2">
        <v>746.80457999999999</v>
      </c>
      <c r="L46" s="2">
        <v>714.68705999999997</v>
      </c>
      <c r="M46" s="3">
        <f t="shared" si="3"/>
        <v>-4.300659216632019E-2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2.1419999999999999</v>
      </c>
      <c r="H47" s="3" t="str">
        <f t="shared" si="1"/>
        <v/>
      </c>
      <c r="I47" s="2">
        <v>4.7950299999999997</v>
      </c>
      <c r="J47" s="3">
        <f t="shared" si="2"/>
        <v>-0.55328746639749915</v>
      </c>
      <c r="K47" s="2">
        <v>0.80864000000000003</v>
      </c>
      <c r="L47" s="2">
        <v>22.2408</v>
      </c>
      <c r="M47" s="3">
        <f t="shared" si="3"/>
        <v>26.503957261574989</v>
      </c>
    </row>
    <row r="48" spans="1:13" x14ac:dyDescent="0.2">
      <c r="A48" s="1" t="s">
        <v>6</v>
      </c>
      <c r="B48" s="1" t="s">
        <v>107</v>
      </c>
      <c r="C48" s="2">
        <v>1.4905600000000001</v>
      </c>
      <c r="D48" s="2">
        <v>0</v>
      </c>
      <c r="E48" s="3">
        <f t="shared" si="0"/>
        <v>-1</v>
      </c>
      <c r="F48" s="2">
        <v>278.84814999999998</v>
      </c>
      <c r="G48" s="2">
        <v>393.7398</v>
      </c>
      <c r="H48" s="3">
        <f t="shared" si="1"/>
        <v>0.41202227807500269</v>
      </c>
      <c r="I48" s="2">
        <v>471.95598000000001</v>
      </c>
      <c r="J48" s="3">
        <f t="shared" si="2"/>
        <v>-0.16572770197762932</v>
      </c>
      <c r="K48" s="2">
        <v>2143.5227799999998</v>
      </c>
      <c r="L48" s="2">
        <v>3460.09204</v>
      </c>
      <c r="M48" s="3">
        <f t="shared" si="3"/>
        <v>0.61420819609857391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4.0165600000000001</v>
      </c>
      <c r="G49" s="2">
        <v>0</v>
      </c>
      <c r="H49" s="3">
        <f t="shared" si="1"/>
        <v>-1</v>
      </c>
      <c r="I49" s="2">
        <v>0</v>
      </c>
      <c r="J49" s="3" t="str">
        <f t="shared" si="2"/>
        <v/>
      </c>
      <c r="K49" s="2">
        <v>17.011040000000001</v>
      </c>
      <c r="L49" s="2">
        <v>1.34283</v>
      </c>
      <c r="M49" s="3">
        <f t="shared" si="3"/>
        <v>-0.92106126374401565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205.10463999999999</v>
      </c>
      <c r="G50" s="2">
        <v>0.37830999999999998</v>
      </c>
      <c r="H50" s="3">
        <f t="shared" si="1"/>
        <v>-0.99815552685692532</v>
      </c>
      <c r="I50" s="2">
        <v>0.23834</v>
      </c>
      <c r="J50" s="3">
        <f t="shared" si="2"/>
        <v>0.58727028614584209</v>
      </c>
      <c r="K50" s="2">
        <v>870.64489000000003</v>
      </c>
      <c r="L50" s="2">
        <v>832.57290999999998</v>
      </c>
      <c r="M50" s="3">
        <f t="shared" si="3"/>
        <v>-4.3728482688275006E-2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17.113</v>
      </c>
      <c r="L51" s="2">
        <v>0</v>
      </c>
      <c r="M51" s="3">
        <f t="shared" si="3"/>
        <v>-1</v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13</v>
      </c>
      <c r="M52" s="3" t="str">
        <f t="shared" si="3"/>
        <v/>
      </c>
    </row>
    <row r="53" spans="1:13" x14ac:dyDescent="0.2">
      <c r="A53" s="1" t="s">
        <v>2</v>
      </c>
      <c r="B53" s="1" t="s">
        <v>107</v>
      </c>
      <c r="C53" s="2">
        <v>18.351970000000001</v>
      </c>
      <c r="D53" s="2">
        <v>0</v>
      </c>
      <c r="E53" s="3">
        <f t="shared" si="0"/>
        <v>-1</v>
      </c>
      <c r="F53" s="2">
        <v>515.42307000000005</v>
      </c>
      <c r="G53" s="2">
        <v>341.61606</v>
      </c>
      <c r="H53" s="3">
        <f t="shared" si="1"/>
        <v>-0.33721232152064906</v>
      </c>
      <c r="I53" s="2">
        <v>197.84429</v>
      </c>
      <c r="J53" s="3">
        <f t="shared" si="2"/>
        <v>0.72669153100147588</v>
      </c>
      <c r="K53" s="2">
        <v>8526.9687300000005</v>
      </c>
      <c r="L53" s="2">
        <v>1125.90102</v>
      </c>
      <c r="M53" s="3">
        <f t="shared" si="3"/>
        <v>-0.86795999192083351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0.312</v>
      </c>
      <c r="L54" s="2">
        <v>0</v>
      </c>
      <c r="M54" s="3">
        <f t="shared" si="3"/>
        <v>-1</v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27.5959</v>
      </c>
      <c r="L55" s="2">
        <v>0.29221999999999998</v>
      </c>
      <c r="M55" s="3">
        <f t="shared" si="3"/>
        <v>-0.98941074579919486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0.42</v>
      </c>
      <c r="L56" s="2">
        <v>0</v>
      </c>
      <c r="M56" s="3">
        <f t="shared" si="3"/>
        <v>-1</v>
      </c>
    </row>
    <row r="57" spans="1:13" x14ac:dyDescent="0.2">
      <c r="A57" s="6" t="s">
        <v>0</v>
      </c>
      <c r="B57" s="6" t="s">
        <v>107</v>
      </c>
      <c r="C57" s="5">
        <v>1279.37464</v>
      </c>
      <c r="D57" s="5">
        <v>797.88833</v>
      </c>
      <c r="E57" s="4">
        <f t="shared" si="0"/>
        <v>-0.37634504776489863</v>
      </c>
      <c r="F57" s="5">
        <v>26997.081890000001</v>
      </c>
      <c r="G57" s="5">
        <v>20009.499039999999</v>
      </c>
      <c r="H57" s="4">
        <f t="shared" si="1"/>
        <v>-0.25882733839423866</v>
      </c>
      <c r="I57" s="5">
        <v>5913.5065800000002</v>
      </c>
      <c r="J57" s="4">
        <f t="shared" si="2"/>
        <v>2.3836943900043819</v>
      </c>
      <c r="K57" s="5">
        <v>253616.08729</v>
      </c>
      <c r="L57" s="5">
        <v>73151.205809999999</v>
      </c>
      <c r="M57" s="4">
        <f t="shared" si="3"/>
        <v>-0.71156716992343438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 t="shared" si="0"/>
        <v/>
      </c>
      <c r="F58" s="2">
        <v>269.2894</v>
      </c>
      <c r="G58" s="2">
        <v>4.0250700000000004</v>
      </c>
      <c r="H58" s="3">
        <f t="shared" si="1"/>
        <v>-0.98505299503062504</v>
      </c>
      <c r="I58" s="2">
        <v>125.87242000000001</v>
      </c>
      <c r="J58" s="3">
        <f t="shared" si="2"/>
        <v>-0.96802262163546238</v>
      </c>
      <c r="K58" s="2">
        <v>1568.07419</v>
      </c>
      <c r="L58" s="2">
        <v>1157.3020899999999</v>
      </c>
      <c r="M58" s="3">
        <f t="shared" si="3"/>
        <v>-0.26195960791880657</v>
      </c>
    </row>
    <row r="59" spans="1:13" x14ac:dyDescent="0.2">
      <c r="A59" s="1" t="s">
        <v>21</v>
      </c>
      <c r="B59" s="1" t="s">
        <v>106</v>
      </c>
      <c r="C59" s="2">
        <v>0</v>
      </c>
      <c r="D59" s="2">
        <v>0</v>
      </c>
      <c r="E59" s="3" t="str">
        <f t="shared" si="0"/>
        <v/>
      </c>
      <c r="F59" s="2">
        <v>201.56827999999999</v>
      </c>
      <c r="G59" s="2">
        <v>527.36494000000005</v>
      </c>
      <c r="H59" s="3">
        <f t="shared" si="1"/>
        <v>1.6163091732488866</v>
      </c>
      <c r="I59" s="2">
        <v>703.30775000000006</v>
      </c>
      <c r="J59" s="3">
        <f t="shared" si="2"/>
        <v>-0.25016475362314716</v>
      </c>
      <c r="K59" s="2">
        <v>1943.4128000000001</v>
      </c>
      <c r="L59" s="2">
        <v>2996.64804</v>
      </c>
      <c r="M59" s="3">
        <f t="shared" si="3"/>
        <v>0.541951375436037</v>
      </c>
    </row>
    <row r="60" spans="1:13" x14ac:dyDescent="0.2">
      <c r="A60" s="1" t="s">
        <v>20</v>
      </c>
      <c r="B60" s="1" t="s">
        <v>106</v>
      </c>
      <c r="C60" s="2">
        <v>99.335139999999996</v>
      </c>
      <c r="D60" s="2">
        <v>59.02084</v>
      </c>
      <c r="E60" s="3">
        <f t="shared" si="0"/>
        <v>-0.40584127630967248</v>
      </c>
      <c r="F60" s="2">
        <v>938.04047000000003</v>
      </c>
      <c r="G60" s="2">
        <v>631.54589999999996</v>
      </c>
      <c r="H60" s="3">
        <f t="shared" si="1"/>
        <v>-0.32673917576285383</v>
      </c>
      <c r="I60" s="2">
        <v>1000.22031</v>
      </c>
      <c r="J60" s="3">
        <f t="shared" si="2"/>
        <v>-0.36859320523095562</v>
      </c>
      <c r="K60" s="2">
        <v>6126.5417699999998</v>
      </c>
      <c r="L60" s="2">
        <v>5811.7934599999999</v>
      </c>
      <c r="M60" s="3">
        <f t="shared" si="3"/>
        <v>-5.1374547308440155E-2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 t="shared" si="0"/>
        <v/>
      </c>
      <c r="F61" s="2">
        <v>1.08318</v>
      </c>
      <c r="G61" s="2">
        <v>11.17249</v>
      </c>
      <c r="H61" s="3">
        <f t="shared" si="1"/>
        <v>9.3145275946749386</v>
      </c>
      <c r="I61" s="2">
        <v>0</v>
      </c>
      <c r="J61" s="3" t="str">
        <f t="shared" si="2"/>
        <v/>
      </c>
      <c r="K61" s="2">
        <v>3.7646799999999998</v>
      </c>
      <c r="L61" s="2">
        <v>11.17249</v>
      </c>
      <c r="M61" s="3">
        <f t="shared" si="3"/>
        <v>1.9677130592772825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0.90536000000000005</v>
      </c>
      <c r="G62" s="2">
        <v>4.8999999999999998E-4</v>
      </c>
      <c r="H62" s="3">
        <f t="shared" si="1"/>
        <v>-0.99945877882831136</v>
      </c>
      <c r="I62" s="2">
        <v>0</v>
      </c>
      <c r="J62" s="3" t="str">
        <f t="shared" si="2"/>
        <v/>
      </c>
      <c r="K62" s="2">
        <v>1.0555099999999999</v>
      </c>
      <c r="L62" s="2">
        <v>4.8999999999999998E-4</v>
      </c>
      <c r="M62" s="3">
        <f t="shared" si="3"/>
        <v>-0.99953576943847056</v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7.0017300000000002</v>
      </c>
      <c r="G63" s="2">
        <v>30.359940000000002</v>
      </c>
      <c r="H63" s="3">
        <f t="shared" si="1"/>
        <v>3.3360626588000395</v>
      </c>
      <c r="I63" s="2">
        <v>1</v>
      </c>
      <c r="J63" s="3">
        <f t="shared" si="2"/>
        <v>29.359940000000002</v>
      </c>
      <c r="K63" s="2">
        <v>1220.9676400000001</v>
      </c>
      <c r="L63" s="2">
        <v>94.161240000000006</v>
      </c>
      <c r="M63" s="3">
        <f t="shared" si="3"/>
        <v>-0.92287982341612262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3.1440999999999999</v>
      </c>
      <c r="J64" s="3">
        <f t="shared" si="2"/>
        <v>-1</v>
      </c>
      <c r="K64" s="2">
        <v>151.24284</v>
      </c>
      <c r="L64" s="2">
        <v>3.1440999999999999</v>
      </c>
      <c r="M64" s="3">
        <f t="shared" si="3"/>
        <v>-0.97921157788362079</v>
      </c>
    </row>
    <row r="65" spans="1:13" x14ac:dyDescent="0.2">
      <c r="A65" s="1" t="s">
        <v>15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0.10141</v>
      </c>
      <c r="M65" s="3" t="str">
        <f t="shared" si="3"/>
        <v/>
      </c>
    </row>
    <row r="66" spans="1:13" x14ac:dyDescent="0.2">
      <c r="A66" s="1" t="s">
        <v>14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4.78681</v>
      </c>
      <c r="G66" s="2">
        <v>0</v>
      </c>
      <c r="H66" s="3">
        <f t="shared" si="1"/>
        <v>-1</v>
      </c>
      <c r="I66" s="2">
        <v>7.5254200000000004</v>
      </c>
      <c r="J66" s="3">
        <f t="shared" si="2"/>
        <v>-1</v>
      </c>
      <c r="K66" s="2">
        <v>23.651209999999999</v>
      </c>
      <c r="L66" s="2">
        <v>16.848569999999999</v>
      </c>
      <c r="M66" s="3">
        <f t="shared" si="3"/>
        <v>-0.28762333935557638</v>
      </c>
    </row>
    <row r="67" spans="1:13" x14ac:dyDescent="0.2">
      <c r="A67" s="1" t="s">
        <v>13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38.776589999999999</v>
      </c>
      <c r="G67" s="2">
        <v>106.95529000000001</v>
      </c>
      <c r="H67" s="3">
        <f t="shared" si="1"/>
        <v>1.7582438270100598</v>
      </c>
      <c r="I67" s="2">
        <v>44.489609999999999</v>
      </c>
      <c r="J67" s="3">
        <f t="shared" si="2"/>
        <v>1.4040509683047349</v>
      </c>
      <c r="K67" s="2">
        <v>392.52703000000002</v>
      </c>
      <c r="L67" s="2">
        <v>400.79190999999997</v>
      </c>
      <c r="M67" s="3">
        <f t="shared" si="3"/>
        <v>2.105556909036288E-2</v>
      </c>
    </row>
    <row r="68" spans="1:13" x14ac:dyDescent="0.2">
      <c r="A68" s="1" t="s">
        <v>12</v>
      </c>
      <c r="B68" s="1" t="s">
        <v>106</v>
      </c>
      <c r="C68" s="2">
        <v>1.25</v>
      </c>
      <c r="D68" s="2">
        <v>0</v>
      </c>
      <c r="E68" s="3">
        <f t="shared" si="0"/>
        <v>-1</v>
      </c>
      <c r="F68" s="2">
        <v>166.09906000000001</v>
      </c>
      <c r="G68" s="2">
        <v>146.22385</v>
      </c>
      <c r="H68" s="3">
        <f t="shared" si="1"/>
        <v>-0.1196587747095017</v>
      </c>
      <c r="I68" s="2">
        <v>198.10283999999999</v>
      </c>
      <c r="J68" s="3">
        <f t="shared" si="2"/>
        <v>-0.26187908260174353</v>
      </c>
      <c r="K68" s="2">
        <v>12949.063529999999</v>
      </c>
      <c r="L68" s="2">
        <v>1965.2662499999999</v>
      </c>
      <c r="M68" s="3">
        <f t="shared" si="3"/>
        <v>-0.84823101335112527</v>
      </c>
    </row>
    <row r="69" spans="1:13" x14ac:dyDescent="0.2">
      <c r="A69" s="1" t="s">
        <v>11</v>
      </c>
      <c r="B69" s="1" t="s">
        <v>106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11.904400000000001</v>
      </c>
      <c r="G69" s="2">
        <v>0.49852000000000002</v>
      </c>
      <c r="H69" s="3">
        <f t="shared" ref="H69:H132" si="5">IF(F69=0,"",(G69/F69-1))</f>
        <v>-0.958123046940627</v>
      </c>
      <c r="I69" s="2">
        <v>40.708179999999999</v>
      </c>
      <c r="J69" s="3">
        <f t="shared" ref="J69:J132" si="6">IF(I69=0,"",(G69/I69-1))</f>
        <v>-0.98775381262439144</v>
      </c>
      <c r="K69" s="2">
        <v>207.64776000000001</v>
      </c>
      <c r="L69" s="2">
        <v>105.7649</v>
      </c>
      <c r="M69" s="3">
        <f t="shared" ref="M69:M132" si="7">IF(K69=0,"",(L69/K69-1))</f>
        <v>-0.49065234317962303</v>
      </c>
    </row>
    <row r="70" spans="1:13" x14ac:dyDescent="0.2">
      <c r="A70" s="1" t="s">
        <v>10</v>
      </c>
      <c r="B70" s="1" t="s">
        <v>106</v>
      </c>
      <c r="C70" s="2">
        <v>0</v>
      </c>
      <c r="D70" s="2">
        <v>0</v>
      </c>
      <c r="E70" s="3" t="str">
        <f t="shared" si="4"/>
        <v/>
      </c>
      <c r="F70" s="2">
        <v>402.05651</v>
      </c>
      <c r="G70" s="2">
        <v>516.60855000000004</v>
      </c>
      <c r="H70" s="3">
        <f t="shared" si="5"/>
        <v>0.28491527223374646</v>
      </c>
      <c r="I70" s="2">
        <v>682.43633</v>
      </c>
      <c r="J70" s="3">
        <f t="shared" si="6"/>
        <v>-0.24299377496505781</v>
      </c>
      <c r="K70" s="2">
        <v>4326.7048599999998</v>
      </c>
      <c r="L70" s="2">
        <v>3640.0821299999998</v>
      </c>
      <c r="M70" s="3">
        <f t="shared" si="7"/>
        <v>-0.15869414536400805</v>
      </c>
    </row>
    <row r="71" spans="1:13" x14ac:dyDescent="0.2">
      <c r="A71" s="1" t="s">
        <v>28</v>
      </c>
      <c r="B71" s="1" t="s">
        <v>106</v>
      </c>
      <c r="C71" s="2">
        <v>0</v>
      </c>
      <c r="D71" s="2">
        <v>0</v>
      </c>
      <c r="E71" s="3" t="str">
        <f t="shared" si="4"/>
        <v/>
      </c>
      <c r="F71" s="2">
        <v>23.861920000000001</v>
      </c>
      <c r="G71" s="2">
        <v>21.966740000000001</v>
      </c>
      <c r="H71" s="3">
        <f t="shared" si="5"/>
        <v>-7.9422779055499326E-2</v>
      </c>
      <c r="I71" s="2">
        <v>38.818129999999996</v>
      </c>
      <c r="J71" s="3">
        <f t="shared" si="6"/>
        <v>-0.43411132890739446</v>
      </c>
      <c r="K71" s="2">
        <v>745.69474000000002</v>
      </c>
      <c r="L71" s="2">
        <v>796.36842000000001</v>
      </c>
      <c r="M71" s="3">
        <f t="shared" si="7"/>
        <v>6.7954991877775539E-2</v>
      </c>
    </row>
    <row r="72" spans="1:13" x14ac:dyDescent="0.2">
      <c r="A72" s="1" t="s">
        <v>9</v>
      </c>
      <c r="B72" s="1" t="s">
        <v>106</v>
      </c>
      <c r="C72" s="2">
        <v>776.01266999999996</v>
      </c>
      <c r="D72" s="2">
        <v>10</v>
      </c>
      <c r="E72" s="3">
        <f t="shared" si="4"/>
        <v>-0.98711361246202334</v>
      </c>
      <c r="F72" s="2">
        <v>15852.51822</v>
      </c>
      <c r="G72" s="2">
        <v>17085.46787</v>
      </c>
      <c r="H72" s="3">
        <f t="shared" si="5"/>
        <v>7.7776264495597713E-2</v>
      </c>
      <c r="I72" s="2">
        <v>16409.322800000002</v>
      </c>
      <c r="J72" s="3">
        <f t="shared" si="6"/>
        <v>4.120493442910389E-2</v>
      </c>
      <c r="K72" s="2">
        <v>113343.1758</v>
      </c>
      <c r="L72" s="2">
        <v>123756.67290000001</v>
      </c>
      <c r="M72" s="3">
        <f t="shared" si="7"/>
        <v>9.1875818958656819E-2</v>
      </c>
    </row>
    <row r="73" spans="1:13" x14ac:dyDescent="0.2">
      <c r="A73" s="1" t="s">
        <v>8</v>
      </c>
      <c r="B73" s="1" t="s">
        <v>106</v>
      </c>
      <c r="C73" s="2">
        <v>0</v>
      </c>
      <c r="D73" s="2">
        <v>0</v>
      </c>
      <c r="E73" s="3" t="str">
        <f t="shared" si="4"/>
        <v/>
      </c>
      <c r="F73" s="2">
        <v>126.63503</v>
      </c>
      <c r="G73" s="2">
        <v>1226.9156499999999</v>
      </c>
      <c r="H73" s="3">
        <f t="shared" si="5"/>
        <v>8.6885960385526815</v>
      </c>
      <c r="I73" s="2">
        <v>16.383099999999999</v>
      </c>
      <c r="J73" s="3">
        <f t="shared" si="6"/>
        <v>73.889102184568245</v>
      </c>
      <c r="K73" s="2">
        <v>1441.3178399999999</v>
      </c>
      <c r="L73" s="2">
        <v>2924.9173799999999</v>
      </c>
      <c r="M73" s="3">
        <f t="shared" si="7"/>
        <v>1.0293354448453922</v>
      </c>
    </row>
    <row r="74" spans="1:13" x14ac:dyDescent="0.2">
      <c r="A74" s="1" t="s">
        <v>7</v>
      </c>
      <c r="B74" s="1" t="s">
        <v>106</v>
      </c>
      <c r="C74" s="2">
        <v>0</v>
      </c>
      <c r="D74" s="2">
        <v>0</v>
      </c>
      <c r="E74" s="3" t="str">
        <f t="shared" si="4"/>
        <v/>
      </c>
      <c r="F74" s="2">
        <v>536.03570999999999</v>
      </c>
      <c r="G74" s="2">
        <v>261.16912000000002</v>
      </c>
      <c r="H74" s="3">
        <f t="shared" si="5"/>
        <v>-0.51277663945187535</v>
      </c>
      <c r="I74" s="2">
        <v>309.23097999999999</v>
      </c>
      <c r="J74" s="3">
        <f t="shared" si="6"/>
        <v>-0.15542381943749606</v>
      </c>
      <c r="K74" s="2">
        <v>5203.4015399999998</v>
      </c>
      <c r="L74" s="2">
        <v>3321.1423</v>
      </c>
      <c r="M74" s="3">
        <f t="shared" si="7"/>
        <v>-0.36173630374872046</v>
      </c>
    </row>
    <row r="75" spans="1:13" x14ac:dyDescent="0.2">
      <c r="A75" s="1" t="s">
        <v>6</v>
      </c>
      <c r="B75" s="1" t="s">
        <v>106</v>
      </c>
      <c r="C75" s="2">
        <v>2.3548</v>
      </c>
      <c r="D75" s="2">
        <v>0</v>
      </c>
      <c r="E75" s="3">
        <f t="shared" si="4"/>
        <v>-1</v>
      </c>
      <c r="F75" s="2">
        <v>42.163980000000002</v>
      </c>
      <c r="G75" s="2">
        <v>259.17430000000002</v>
      </c>
      <c r="H75" s="3">
        <f t="shared" si="5"/>
        <v>5.1468177339994945</v>
      </c>
      <c r="I75" s="2">
        <v>36.210990000000002</v>
      </c>
      <c r="J75" s="3">
        <f t="shared" si="6"/>
        <v>6.157338145132182</v>
      </c>
      <c r="K75" s="2">
        <v>326.34032000000002</v>
      </c>
      <c r="L75" s="2">
        <v>607.15701999999999</v>
      </c>
      <c r="M75" s="3">
        <f t="shared" si="7"/>
        <v>0.8605026188611935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536.98722999999995</v>
      </c>
      <c r="G76" s="2">
        <v>9.6376000000000008</v>
      </c>
      <c r="H76" s="3">
        <f t="shared" si="5"/>
        <v>-0.98205245960876941</v>
      </c>
      <c r="I76" s="2">
        <v>0</v>
      </c>
      <c r="J76" s="3" t="str">
        <f t="shared" si="6"/>
        <v/>
      </c>
      <c r="K76" s="2">
        <v>738.70723999999996</v>
      </c>
      <c r="L76" s="2">
        <v>1172.33473</v>
      </c>
      <c r="M76" s="3">
        <f t="shared" si="7"/>
        <v>0.58700858272351586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106.22618</v>
      </c>
      <c r="G77" s="2">
        <v>87.156970000000001</v>
      </c>
      <c r="H77" s="3">
        <f t="shared" si="5"/>
        <v>-0.17951516283462321</v>
      </c>
      <c r="I77" s="2">
        <v>44.755200000000002</v>
      </c>
      <c r="J77" s="3">
        <f t="shared" si="6"/>
        <v>0.94741549585299589</v>
      </c>
      <c r="K77" s="2">
        <v>261.72381999999999</v>
      </c>
      <c r="L77" s="2">
        <v>456.05945000000003</v>
      </c>
      <c r="M77" s="3">
        <f t="shared" si="7"/>
        <v>0.74252175442036594</v>
      </c>
    </row>
    <row r="78" spans="1:13" x14ac:dyDescent="0.2">
      <c r="A78" s="1" t="s">
        <v>3</v>
      </c>
      <c r="B78" s="1" t="s">
        <v>106</v>
      </c>
      <c r="C78" s="2">
        <v>88.653000000000006</v>
      </c>
      <c r="D78" s="2">
        <v>527.22553000000005</v>
      </c>
      <c r="E78" s="3">
        <f t="shared" si="4"/>
        <v>4.9470692475155946</v>
      </c>
      <c r="F78" s="2">
        <v>5250.7096499999998</v>
      </c>
      <c r="G78" s="2">
        <v>8011.1767</v>
      </c>
      <c r="H78" s="3">
        <f t="shared" si="5"/>
        <v>0.52573218364873786</v>
      </c>
      <c r="I78" s="2">
        <v>5507.8645800000004</v>
      </c>
      <c r="J78" s="3">
        <f t="shared" si="6"/>
        <v>0.45449776109056028</v>
      </c>
      <c r="K78" s="2">
        <v>40028.49278</v>
      </c>
      <c r="L78" s="2">
        <v>53529.809139999998</v>
      </c>
      <c r="M78" s="3">
        <f t="shared" si="7"/>
        <v>0.33729264886900379</v>
      </c>
    </row>
    <row r="79" spans="1:13" x14ac:dyDescent="0.2">
      <c r="A79" s="1" t="s">
        <v>27</v>
      </c>
      <c r="B79" s="1" t="s">
        <v>106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43.120559999999998</v>
      </c>
      <c r="J79" s="3">
        <f t="shared" si="6"/>
        <v>-1</v>
      </c>
      <c r="K79" s="2">
        <v>0</v>
      </c>
      <c r="L79" s="2">
        <v>467.82938999999999</v>
      </c>
      <c r="M79" s="3" t="str">
        <f t="shared" si="7"/>
        <v/>
      </c>
    </row>
    <row r="80" spans="1:13" x14ac:dyDescent="0.2">
      <c r="A80" s="1" t="s">
        <v>2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0.47317999999999999</v>
      </c>
      <c r="G80" s="2">
        <v>4.0894700000000004</v>
      </c>
      <c r="H80" s="3">
        <f t="shared" si="5"/>
        <v>7.6425250433238947</v>
      </c>
      <c r="I80" s="2">
        <v>1.48264</v>
      </c>
      <c r="J80" s="3">
        <f t="shared" si="6"/>
        <v>1.7582353099875903</v>
      </c>
      <c r="K80" s="2">
        <v>83.116569999999996</v>
      </c>
      <c r="L80" s="2">
        <v>40.352730000000001</v>
      </c>
      <c r="M80" s="3">
        <f t="shared" si="7"/>
        <v>-0.51450438823449995</v>
      </c>
    </row>
    <row r="81" spans="1:13" x14ac:dyDescent="0.2">
      <c r="A81" s="1" t="s">
        <v>26</v>
      </c>
      <c r="B81" s="1" t="s">
        <v>106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17.654</v>
      </c>
      <c r="H81" s="3" t="str">
        <f t="shared" si="5"/>
        <v/>
      </c>
      <c r="I81" s="2">
        <v>365.14699999999999</v>
      </c>
      <c r="J81" s="3">
        <f t="shared" si="6"/>
        <v>-0.95165234823235578</v>
      </c>
      <c r="K81" s="2">
        <v>969.94763</v>
      </c>
      <c r="L81" s="2">
        <v>892.74841000000004</v>
      </c>
      <c r="M81" s="3">
        <f t="shared" si="7"/>
        <v>-7.9591121842320423E-2</v>
      </c>
    </row>
    <row r="82" spans="1:13" x14ac:dyDescent="0.2">
      <c r="A82" s="1" t="s">
        <v>30</v>
      </c>
      <c r="B82" s="1" t="s">
        <v>106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6" t="s">
        <v>0</v>
      </c>
      <c r="B83" s="6" t="s">
        <v>106</v>
      </c>
      <c r="C83" s="5">
        <v>967.60560999999996</v>
      </c>
      <c r="D83" s="5">
        <v>596.24636999999996</v>
      </c>
      <c r="E83" s="4">
        <f t="shared" si="4"/>
        <v>-0.38379194597683242</v>
      </c>
      <c r="F83" s="5">
        <v>24517.122889999999</v>
      </c>
      <c r="G83" s="5">
        <v>28959.16346</v>
      </c>
      <c r="H83" s="4">
        <f t="shared" si="5"/>
        <v>0.18118115204340768</v>
      </c>
      <c r="I83" s="5">
        <v>25579.142940000002</v>
      </c>
      <c r="J83" s="4">
        <f t="shared" si="6"/>
        <v>0.13213970960357746</v>
      </c>
      <c r="K83" s="5">
        <v>192056.57209999999</v>
      </c>
      <c r="L83" s="5">
        <v>204168.46895000001</v>
      </c>
      <c r="M83" s="4">
        <f t="shared" si="7"/>
        <v>6.3064214452883238E-2</v>
      </c>
    </row>
    <row r="84" spans="1:13" x14ac:dyDescent="0.2">
      <c r="A84" s="1" t="s">
        <v>22</v>
      </c>
      <c r="B84" s="1" t="s">
        <v>105</v>
      </c>
      <c r="C84" s="2">
        <v>0.73738999999999999</v>
      </c>
      <c r="D84" s="2">
        <v>0</v>
      </c>
      <c r="E84" s="3">
        <f t="shared" si="4"/>
        <v>-1</v>
      </c>
      <c r="F84" s="2">
        <v>9.5485199999999999</v>
      </c>
      <c r="G84" s="2">
        <v>5.9157000000000002</v>
      </c>
      <c r="H84" s="3">
        <f t="shared" si="5"/>
        <v>-0.3804589611793241</v>
      </c>
      <c r="I84" s="2">
        <v>7.7028699999999999</v>
      </c>
      <c r="J84" s="3">
        <f t="shared" si="6"/>
        <v>-0.23201352223262239</v>
      </c>
      <c r="K84" s="2">
        <v>110.78473</v>
      </c>
      <c r="L84" s="2">
        <v>92.187619999999995</v>
      </c>
      <c r="M84" s="3">
        <f t="shared" si="7"/>
        <v>-0.16786708781977444</v>
      </c>
    </row>
    <row r="85" spans="1:13" x14ac:dyDescent="0.2">
      <c r="A85" s="1" t="s">
        <v>21</v>
      </c>
      <c r="B85" s="1" t="s">
        <v>105</v>
      </c>
      <c r="C85" s="2">
        <v>3.4173200000000001</v>
      </c>
      <c r="D85" s="2">
        <v>0</v>
      </c>
      <c r="E85" s="3">
        <f t="shared" si="4"/>
        <v>-1</v>
      </c>
      <c r="F85" s="2">
        <v>70.628399999999999</v>
      </c>
      <c r="G85" s="2">
        <v>66.651269999999997</v>
      </c>
      <c r="H85" s="3">
        <f t="shared" si="5"/>
        <v>-5.6310634249112312E-2</v>
      </c>
      <c r="I85" s="2">
        <v>63.015880000000003</v>
      </c>
      <c r="J85" s="3">
        <f t="shared" si="6"/>
        <v>5.7690061616214816E-2</v>
      </c>
      <c r="K85" s="2">
        <v>426.58161000000001</v>
      </c>
      <c r="L85" s="2">
        <v>615.10972000000004</v>
      </c>
      <c r="M85" s="3">
        <f t="shared" si="7"/>
        <v>0.4419508614072698</v>
      </c>
    </row>
    <row r="86" spans="1:13" x14ac:dyDescent="0.2">
      <c r="A86" s="1" t="s">
        <v>20</v>
      </c>
      <c r="B86" s="1" t="s">
        <v>105</v>
      </c>
      <c r="C86" s="2">
        <v>12.07917</v>
      </c>
      <c r="D86" s="2">
        <v>0</v>
      </c>
      <c r="E86" s="3">
        <f t="shared" si="4"/>
        <v>-1</v>
      </c>
      <c r="F86" s="2">
        <v>160.06083000000001</v>
      </c>
      <c r="G86" s="2">
        <v>128.01312999999999</v>
      </c>
      <c r="H86" s="3">
        <f t="shared" si="5"/>
        <v>-0.20022200309719762</v>
      </c>
      <c r="I86" s="2">
        <v>110.56662</v>
      </c>
      <c r="J86" s="3">
        <f t="shared" si="6"/>
        <v>0.15779183627029569</v>
      </c>
      <c r="K86" s="2">
        <v>1309.7325599999999</v>
      </c>
      <c r="L86" s="2">
        <v>1459.0078900000001</v>
      </c>
      <c r="M86" s="3">
        <f t="shared" si="7"/>
        <v>0.11397390166432153</v>
      </c>
    </row>
    <row r="87" spans="1:13" x14ac:dyDescent="0.2">
      <c r="A87" s="1" t="s">
        <v>19</v>
      </c>
      <c r="B87" s="1" t="s">
        <v>105</v>
      </c>
      <c r="C87" s="2">
        <v>16.255780000000001</v>
      </c>
      <c r="D87" s="2">
        <v>0</v>
      </c>
      <c r="E87" s="3">
        <f t="shared" si="4"/>
        <v>-1</v>
      </c>
      <c r="F87" s="2">
        <v>226.44255000000001</v>
      </c>
      <c r="G87" s="2">
        <v>178.71733</v>
      </c>
      <c r="H87" s="3">
        <f t="shared" si="5"/>
        <v>-0.21076083094807052</v>
      </c>
      <c r="I87" s="2">
        <v>269.51247000000001</v>
      </c>
      <c r="J87" s="3">
        <f t="shared" si="6"/>
        <v>-0.33688660120253433</v>
      </c>
      <c r="K87" s="2">
        <v>1570.13948</v>
      </c>
      <c r="L87" s="2">
        <v>1673.30493</v>
      </c>
      <c r="M87" s="3">
        <f t="shared" si="7"/>
        <v>6.5704640456528018E-2</v>
      </c>
    </row>
    <row r="88" spans="1:13" x14ac:dyDescent="0.2">
      <c r="A88" s="1" t="s">
        <v>18</v>
      </c>
      <c r="B88" s="1" t="s">
        <v>105</v>
      </c>
      <c r="C88" s="2">
        <v>5.7778</v>
      </c>
      <c r="D88" s="2">
        <v>0</v>
      </c>
      <c r="E88" s="3">
        <f t="shared" si="4"/>
        <v>-1</v>
      </c>
      <c r="F88" s="2">
        <v>7.6172399999999998</v>
      </c>
      <c r="G88" s="2">
        <v>29.742090000000001</v>
      </c>
      <c r="H88" s="3">
        <f t="shared" si="5"/>
        <v>2.9045756730784382</v>
      </c>
      <c r="I88" s="2">
        <v>12.28646</v>
      </c>
      <c r="J88" s="3">
        <f t="shared" si="6"/>
        <v>1.4207208585711428</v>
      </c>
      <c r="K88" s="2">
        <v>81.172989999999999</v>
      </c>
      <c r="L88" s="2">
        <v>137.29524000000001</v>
      </c>
      <c r="M88" s="3">
        <f t="shared" si="7"/>
        <v>0.69139069535322051</v>
      </c>
    </row>
    <row r="89" spans="1:13" x14ac:dyDescent="0.2">
      <c r="A89" s="1" t="s">
        <v>17</v>
      </c>
      <c r="B89" s="1" t="s">
        <v>105</v>
      </c>
      <c r="C89" s="2">
        <v>33.087350000000001</v>
      </c>
      <c r="D89" s="2">
        <v>0</v>
      </c>
      <c r="E89" s="3">
        <f t="shared" si="4"/>
        <v>-1</v>
      </c>
      <c r="F89" s="2">
        <v>312.61914000000002</v>
      </c>
      <c r="G89" s="2">
        <v>290.13502</v>
      </c>
      <c r="H89" s="3">
        <f t="shared" si="5"/>
        <v>-7.1921763971329544E-2</v>
      </c>
      <c r="I89" s="2">
        <v>472.83280999999999</v>
      </c>
      <c r="J89" s="3">
        <f t="shared" si="6"/>
        <v>-0.38638983195772725</v>
      </c>
      <c r="K89" s="2">
        <v>2558.02423</v>
      </c>
      <c r="L89" s="2">
        <v>2950.5431100000001</v>
      </c>
      <c r="M89" s="3">
        <f t="shared" si="7"/>
        <v>0.15344611493379023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82.222160000000002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0.55235000000000001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2.94855</v>
      </c>
      <c r="D92" s="2">
        <v>0</v>
      </c>
      <c r="E92" s="3">
        <f t="shared" si="4"/>
        <v>-1</v>
      </c>
      <c r="F92" s="2">
        <v>159.33371</v>
      </c>
      <c r="G92" s="2">
        <v>16.096779999999999</v>
      </c>
      <c r="H92" s="3">
        <f t="shared" si="5"/>
        <v>-0.89897442292657348</v>
      </c>
      <c r="I92" s="2">
        <v>26.580269999999999</v>
      </c>
      <c r="J92" s="3">
        <f t="shared" si="6"/>
        <v>-0.39440870991904897</v>
      </c>
      <c r="K92" s="2">
        <v>202.73276999999999</v>
      </c>
      <c r="L92" s="2">
        <v>109.66422</v>
      </c>
      <c r="M92" s="3">
        <f t="shared" si="7"/>
        <v>-0.45907008521611969</v>
      </c>
    </row>
    <row r="93" spans="1:13" x14ac:dyDescent="0.2">
      <c r="A93" s="1" t="s">
        <v>13</v>
      </c>
      <c r="B93" s="1" t="s">
        <v>105</v>
      </c>
      <c r="C93" s="2">
        <v>89.210639999999998</v>
      </c>
      <c r="D93" s="2">
        <v>0</v>
      </c>
      <c r="E93" s="3">
        <f t="shared" si="4"/>
        <v>-1</v>
      </c>
      <c r="F93" s="2">
        <v>1515.0292099999999</v>
      </c>
      <c r="G93" s="2">
        <v>911.56916000000001</v>
      </c>
      <c r="H93" s="3">
        <f t="shared" si="5"/>
        <v>-0.3983157856078563</v>
      </c>
      <c r="I93" s="2">
        <v>690.04277999999999</v>
      </c>
      <c r="J93" s="3">
        <f t="shared" si="6"/>
        <v>0.32103282060280391</v>
      </c>
      <c r="K93" s="2">
        <v>9154.1809699999994</v>
      </c>
      <c r="L93" s="2">
        <v>6323.9084599999996</v>
      </c>
      <c r="M93" s="3">
        <f t="shared" si="7"/>
        <v>-0.30917812519496213</v>
      </c>
    </row>
    <row r="94" spans="1:13" x14ac:dyDescent="0.2">
      <c r="A94" s="1" t="s">
        <v>12</v>
      </c>
      <c r="B94" s="1" t="s">
        <v>105</v>
      </c>
      <c r="C94" s="2">
        <v>0.35538999999999998</v>
      </c>
      <c r="D94" s="2">
        <v>0</v>
      </c>
      <c r="E94" s="3">
        <f t="shared" si="4"/>
        <v>-1</v>
      </c>
      <c r="F94" s="2">
        <v>620.35108000000002</v>
      </c>
      <c r="G94" s="2">
        <v>657.99647000000004</v>
      </c>
      <c r="H94" s="3">
        <f t="shared" si="5"/>
        <v>6.0684008158734981E-2</v>
      </c>
      <c r="I94" s="2">
        <v>542.57299</v>
      </c>
      <c r="J94" s="3">
        <f t="shared" si="6"/>
        <v>0.21273355313909015</v>
      </c>
      <c r="K94" s="2">
        <v>5211.7645700000003</v>
      </c>
      <c r="L94" s="2">
        <v>2929.2734500000001</v>
      </c>
      <c r="M94" s="3">
        <f t="shared" si="7"/>
        <v>-0.43794977484948061</v>
      </c>
    </row>
    <row r="95" spans="1:13" x14ac:dyDescent="0.2">
      <c r="A95" s="1" t="s">
        <v>11</v>
      </c>
      <c r="B95" s="1" t="s">
        <v>105</v>
      </c>
      <c r="C95" s="2">
        <v>6.6422400000000001</v>
      </c>
      <c r="D95" s="2">
        <v>0</v>
      </c>
      <c r="E95" s="3">
        <f t="shared" si="4"/>
        <v>-1</v>
      </c>
      <c r="F95" s="2">
        <v>132.72137000000001</v>
      </c>
      <c r="G95" s="2">
        <v>93.325839999999999</v>
      </c>
      <c r="H95" s="3">
        <f t="shared" si="5"/>
        <v>-0.29682883773728375</v>
      </c>
      <c r="I95" s="2">
        <v>88.278260000000003</v>
      </c>
      <c r="J95" s="3">
        <f t="shared" si="6"/>
        <v>5.7178063998995832E-2</v>
      </c>
      <c r="K95" s="2">
        <v>1625.7666999999999</v>
      </c>
      <c r="L95" s="2">
        <v>1049.1866</v>
      </c>
      <c r="M95" s="3">
        <f t="shared" si="7"/>
        <v>-0.3546511931878048</v>
      </c>
    </row>
    <row r="96" spans="1:13" x14ac:dyDescent="0.2">
      <c r="A96" s="1" t="s">
        <v>10</v>
      </c>
      <c r="B96" s="1" t="s">
        <v>105</v>
      </c>
      <c r="C96" s="2">
        <v>47.763779999999997</v>
      </c>
      <c r="D96" s="2">
        <v>0</v>
      </c>
      <c r="E96" s="3">
        <f t="shared" si="4"/>
        <v>-1</v>
      </c>
      <c r="F96" s="2">
        <v>561.38073999999995</v>
      </c>
      <c r="G96" s="2">
        <v>280.94882999999999</v>
      </c>
      <c r="H96" s="3">
        <f t="shared" si="5"/>
        <v>-0.49953959945259252</v>
      </c>
      <c r="I96" s="2">
        <v>321.57985000000002</v>
      </c>
      <c r="J96" s="3">
        <f t="shared" si="6"/>
        <v>-0.12634815272163358</v>
      </c>
      <c r="K96" s="2">
        <v>3317.5417699999998</v>
      </c>
      <c r="L96" s="2">
        <v>2874.7509</v>
      </c>
      <c r="M96" s="3">
        <f t="shared" si="7"/>
        <v>-0.1334695689453218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0</v>
      </c>
      <c r="H97" s="3" t="str">
        <f t="shared" si="5"/>
        <v/>
      </c>
      <c r="I97" s="2">
        <v>0</v>
      </c>
      <c r="J97" s="3" t="str">
        <f t="shared" si="6"/>
        <v/>
      </c>
      <c r="K97" s="2">
        <v>1100.7411400000001</v>
      </c>
      <c r="L97" s="2">
        <v>238.08</v>
      </c>
      <c r="M97" s="3">
        <f t="shared" si="7"/>
        <v>-0.78370936512829892</v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</v>
      </c>
      <c r="E98" s="3" t="str">
        <f t="shared" si="4"/>
        <v/>
      </c>
      <c r="F98" s="2">
        <v>12.986090000000001</v>
      </c>
      <c r="G98" s="2">
        <v>0.80984999999999996</v>
      </c>
      <c r="H98" s="3">
        <f t="shared" si="5"/>
        <v>-0.93763711786996706</v>
      </c>
      <c r="I98" s="2">
        <v>1.9025000000000001</v>
      </c>
      <c r="J98" s="3">
        <f t="shared" si="6"/>
        <v>-0.57432325886990809</v>
      </c>
      <c r="K98" s="2">
        <v>164.55099999999999</v>
      </c>
      <c r="L98" s="2">
        <v>33.772460000000002</v>
      </c>
      <c r="M98" s="3">
        <f t="shared" si="7"/>
        <v>-0.79475992245565208</v>
      </c>
    </row>
    <row r="99" spans="1:13" x14ac:dyDescent="0.2">
      <c r="A99" s="1" t="s">
        <v>8</v>
      </c>
      <c r="B99" s="1" t="s">
        <v>105</v>
      </c>
      <c r="C99" s="2">
        <v>12.88425</v>
      </c>
      <c r="D99" s="2">
        <v>0</v>
      </c>
      <c r="E99" s="3">
        <f t="shared" si="4"/>
        <v>-1</v>
      </c>
      <c r="F99" s="2">
        <v>325.38249000000002</v>
      </c>
      <c r="G99" s="2">
        <v>179.13965999999999</v>
      </c>
      <c r="H99" s="3">
        <f t="shared" si="5"/>
        <v>-0.44944898540791178</v>
      </c>
      <c r="I99" s="2">
        <v>205.33114</v>
      </c>
      <c r="J99" s="3">
        <f t="shared" si="6"/>
        <v>-0.12755727163449249</v>
      </c>
      <c r="K99" s="2">
        <v>2370.5538700000002</v>
      </c>
      <c r="L99" s="2">
        <v>1863.5612599999999</v>
      </c>
      <c r="M99" s="3">
        <f t="shared" si="7"/>
        <v>-0.21387095075801854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0</v>
      </c>
      <c r="E100" s="3" t="str">
        <f t="shared" si="4"/>
        <v/>
      </c>
      <c r="F100" s="2">
        <v>95.100669999999994</v>
      </c>
      <c r="G100" s="2">
        <v>27.864149999999999</v>
      </c>
      <c r="H100" s="3">
        <f t="shared" si="5"/>
        <v>-0.70700364150957085</v>
      </c>
      <c r="I100" s="2">
        <v>95.713999999999999</v>
      </c>
      <c r="J100" s="3">
        <f t="shared" si="6"/>
        <v>-0.70888114591386842</v>
      </c>
      <c r="K100" s="2">
        <v>929.70351000000005</v>
      </c>
      <c r="L100" s="2">
        <v>271.05074999999999</v>
      </c>
      <c r="M100" s="3">
        <f t="shared" si="7"/>
        <v>-0.70845463410157505</v>
      </c>
    </row>
    <row r="101" spans="1:13" x14ac:dyDescent="0.2">
      <c r="A101" s="1" t="s">
        <v>6</v>
      </c>
      <c r="B101" s="1" t="s">
        <v>105</v>
      </c>
      <c r="C101" s="2">
        <v>27.619620000000001</v>
      </c>
      <c r="D101" s="2">
        <v>0</v>
      </c>
      <c r="E101" s="3">
        <f t="shared" si="4"/>
        <v>-1</v>
      </c>
      <c r="F101" s="2">
        <v>183.69745</v>
      </c>
      <c r="G101" s="2">
        <v>172.24486999999999</v>
      </c>
      <c r="H101" s="3">
        <f t="shared" si="5"/>
        <v>-6.2344795749750492E-2</v>
      </c>
      <c r="I101" s="2">
        <v>180.39716999999999</v>
      </c>
      <c r="J101" s="3">
        <f t="shared" si="6"/>
        <v>-4.5190841962764683E-2</v>
      </c>
      <c r="K101" s="2">
        <v>738.44996000000003</v>
      </c>
      <c r="L101" s="2">
        <v>1420.6389899999999</v>
      </c>
      <c r="M101" s="3">
        <f t="shared" si="7"/>
        <v>0.92381212939601198</v>
      </c>
    </row>
    <row r="102" spans="1:13" x14ac:dyDescent="0.2">
      <c r="A102" s="1" t="s">
        <v>5</v>
      </c>
      <c r="B102" s="1" t="s">
        <v>105</v>
      </c>
      <c r="C102" s="2">
        <v>0.15670999999999999</v>
      </c>
      <c r="D102" s="2">
        <v>0</v>
      </c>
      <c r="E102" s="3">
        <f t="shared" si="4"/>
        <v>-1</v>
      </c>
      <c r="F102" s="2">
        <v>0.59484999999999999</v>
      </c>
      <c r="G102" s="2">
        <v>0</v>
      </c>
      <c r="H102" s="3">
        <f t="shared" si="5"/>
        <v>-1</v>
      </c>
      <c r="I102" s="2">
        <v>0</v>
      </c>
      <c r="J102" s="3" t="str">
        <f t="shared" si="6"/>
        <v/>
      </c>
      <c r="K102" s="2">
        <v>43.937869999999997</v>
      </c>
      <c r="L102" s="2">
        <v>8.58249</v>
      </c>
      <c r="M102" s="3">
        <f t="shared" si="7"/>
        <v>-0.80466759085044404</v>
      </c>
    </row>
    <row r="103" spans="1:13" x14ac:dyDescent="0.2">
      <c r="A103" s="1" t="s">
        <v>4</v>
      </c>
      <c r="B103" s="1" t="s">
        <v>105</v>
      </c>
      <c r="C103" s="2">
        <v>10.040279999999999</v>
      </c>
      <c r="D103" s="2">
        <v>0</v>
      </c>
      <c r="E103" s="3">
        <f t="shared" si="4"/>
        <v>-1</v>
      </c>
      <c r="F103" s="2">
        <v>460.20272999999997</v>
      </c>
      <c r="G103" s="2">
        <v>221.41419999999999</v>
      </c>
      <c r="H103" s="3">
        <f t="shared" si="5"/>
        <v>-0.51887682196061724</v>
      </c>
      <c r="I103" s="2">
        <v>230.21966</v>
      </c>
      <c r="J103" s="3">
        <f t="shared" si="6"/>
        <v>-3.8248080116181304E-2</v>
      </c>
      <c r="K103" s="2">
        <v>3048.6782699999999</v>
      </c>
      <c r="L103" s="2">
        <v>2218.3544099999999</v>
      </c>
      <c r="M103" s="3">
        <f t="shared" si="7"/>
        <v>-0.27235535745790584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1.2492799999999999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20.62172</v>
      </c>
      <c r="L104" s="2">
        <v>25.312840000000001</v>
      </c>
      <c r="M104" s="3">
        <f t="shared" si="7"/>
        <v>0.22748441934038488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0.83697999999999995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46.42306</v>
      </c>
      <c r="L105" s="2">
        <v>51.375430000000001</v>
      </c>
      <c r="M105" s="3">
        <f t="shared" si="7"/>
        <v>0.10667909439834422</v>
      </c>
    </row>
    <row r="106" spans="1:13" x14ac:dyDescent="0.2">
      <c r="A106" s="1" t="s">
        <v>2</v>
      </c>
      <c r="B106" s="1" t="s">
        <v>105</v>
      </c>
      <c r="C106" s="2">
        <v>21.314360000000001</v>
      </c>
      <c r="D106" s="2">
        <v>0</v>
      </c>
      <c r="E106" s="3">
        <f t="shared" si="4"/>
        <v>-1</v>
      </c>
      <c r="F106" s="2">
        <v>451.07898999999998</v>
      </c>
      <c r="G106" s="2">
        <v>328.00864000000001</v>
      </c>
      <c r="H106" s="3">
        <f t="shared" si="5"/>
        <v>-0.27283547389338614</v>
      </c>
      <c r="I106" s="2">
        <v>403.72336000000001</v>
      </c>
      <c r="J106" s="3">
        <f t="shared" si="6"/>
        <v>-0.18754109249462303</v>
      </c>
      <c r="K106" s="2">
        <v>3885.47577</v>
      </c>
      <c r="L106" s="2">
        <v>2364.5710300000001</v>
      </c>
      <c r="M106" s="3">
        <f t="shared" si="7"/>
        <v>-0.39143333533128688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5.6382399999999997</v>
      </c>
      <c r="G107" s="2">
        <v>2.3862000000000001</v>
      </c>
      <c r="H107" s="3">
        <f t="shared" si="5"/>
        <v>-0.57678282584636342</v>
      </c>
      <c r="I107" s="2">
        <v>1.5539799999999999</v>
      </c>
      <c r="J107" s="3">
        <f t="shared" si="6"/>
        <v>0.53554099795364185</v>
      </c>
      <c r="K107" s="2">
        <v>43.030790000000003</v>
      </c>
      <c r="L107" s="2">
        <v>13.1564</v>
      </c>
      <c r="M107" s="3">
        <f t="shared" si="7"/>
        <v>-0.69425613612950166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7.8287800000000001</v>
      </c>
      <c r="G108" s="2">
        <v>9.9909999999999997</v>
      </c>
      <c r="H108" s="3">
        <f t="shared" si="5"/>
        <v>0.27618862709132186</v>
      </c>
      <c r="I108" s="2">
        <v>20.771460000000001</v>
      </c>
      <c r="J108" s="3">
        <f t="shared" si="6"/>
        <v>-0.51900347881179276</v>
      </c>
      <c r="K108" s="2">
        <v>60.086109999999998</v>
      </c>
      <c r="L108" s="2">
        <v>40.371679999999998</v>
      </c>
      <c r="M108" s="3">
        <f t="shared" si="7"/>
        <v>-0.32810295091494524</v>
      </c>
    </row>
    <row r="109" spans="1:13" x14ac:dyDescent="0.2">
      <c r="A109" s="6" t="s">
        <v>0</v>
      </c>
      <c r="B109" s="6" t="s">
        <v>105</v>
      </c>
      <c r="C109" s="5">
        <v>290.29063000000002</v>
      </c>
      <c r="D109" s="5">
        <v>0</v>
      </c>
      <c r="E109" s="4">
        <f t="shared" si="4"/>
        <v>-1</v>
      </c>
      <c r="F109" s="5">
        <v>5320.3293400000002</v>
      </c>
      <c r="G109" s="5">
        <v>3600.97019</v>
      </c>
      <c r="H109" s="4">
        <f t="shared" si="5"/>
        <v>-0.32316780411943447</v>
      </c>
      <c r="I109" s="5">
        <v>3744.5845300000001</v>
      </c>
      <c r="J109" s="4">
        <f t="shared" si="6"/>
        <v>-3.8352543212584411E-2</v>
      </c>
      <c r="K109" s="5">
        <v>38020.675450000002</v>
      </c>
      <c r="L109" s="5">
        <v>28845.83439</v>
      </c>
      <c r="M109" s="4">
        <f t="shared" si="7"/>
        <v>-0.24131189021261856</v>
      </c>
    </row>
    <row r="110" spans="1:13" x14ac:dyDescent="0.2">
      <c r="A110" s="1" t="s">
        <v>22</v>
      </c>
      <c r="B110" s="1" t="s">
        <v>104</v>
      </c>
      <c r="C110" s="2">
        <v>80.322999999999993</v>
      </c>
      <c r="D110" s="2">
        <v>0</v>
      </c>
      <c r="E110" s="3">
        <f t="shared" si="4"/>
        <v>-1</v>
      </c>
      <c r="F110" s="2">
        <v>2550.7399399999999</v>
      </c>
      <c r="G110" s="2">
        <v>1218.39291</v>
      </c>
      <c r="H110" s="3">
        <f t="shared" si="5"/>
        <v>-0.52233746337935183</v>
      </c>
      <c r="I110" s="2">
        <v>2986.6343900000002</v>
      </c>
      <c r="J110" s="3">
        <f t="shared" si="6"/>
        <v>-0.59205153664623811</v>
      </c>
      <c r="K110" s="2">
        <v>13943.878210000001</v>
      </c>
      <c r="L110" s="2">
        <v>19316.690900000001</v>
      </c>
      <c r="M110" s="3">
        <f t="shared" si="7"/>
        <v>0.38531695480148631</v>
      </c>
    </row>
    <row r="111" spans="1:13" x14ac:dyDescent="0.2">
      <c r="A111" s="1" t="s">
        <v>21</v>
      </c>
      <c r="B111" s="1" t="s">
        <v>104</v>
      </c>
      <c r="C111" s="2">
        <v>1.5789500000000001</v>
      </c>
      <c r="D111" s="2">
        <v>0</v>
      </c>
      <c r="E111" s="3">
        <f t="shared" si="4"/>
        <v>-1</v>
      </c>
      <c r="F111" s="2">
        <v>61.994779999999999</v>
      </c>
      <c r="G111" s="2">
        <v>50.877079999999999</v>
      </c>
      <c r="H111" s="3">
        <f t="shared" si="5"/>
        <v>-0.1793328406036766</v>
      </c>
      <c r="I111" s="2">
        <v>49.518270000000001</v>
      </c>
      <c r="J111" s="3">
        <f t="shared" si="6"/>
        <v>2.7440579002457E-2</v>
      </c>
      <c r="K111" s="2">
        <v>363.22865000000002</v>
      </c>
      <c r="L111" s="2">
        <v>405.95128999999997</v>
      </c>
      <c r="M111" s="3">
        <f t="shared" si="7"/>
        <v>0.11761913604557339</v>
      </c>
    </row>
    <row r="112" spans="1:13" x14ac:dyDescent="0.2">
      <c r="A112" s="1" t="s">
        <v>20</v>
      </c>
      <c r="B112" s="1" t="s">
        <v>104</v>
      </c>
      <c r="C112" s="2">
        <v>0.88678999999999997</v>
      </c>
      <c r="D112" s="2">
        <v>0</v>
      </c>
      <c r="E112" s="3">
        <f t="shared" si="4"/>
        <v>-1</v>
      </c>
      <c r="F112" s="2">
        <v>147.97548</v>
      </c>
      <c r="G112" s="2">
        <v>285.98340999999999</v>
      </c>
      <c r="H112" s="3">
        <f t="shared" si="5"/>
        <v>0.93264052936337816</v>
      </c>
      <c r="I112" s="2">
        <v>189.73318</v>
      </c>
      <c r="J112" s="3">
        <f t="shared" si="6"/>
        <v>0.50729255684219265</v>
      </c>
      <c r="K112" s="2">
        <v>1320.7453399999999</v>
      </c>
      <c r="L112" s="2">
        <v>1472.6795099999999</v>
      </c>
      <c r="M112" s="3">
        <f t="shared" si="7"/>
        <v>0.1150366882990479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16.294799999999999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0</v>
      </c>
      <c r="L113" s="2">
        <v>35.625399999999999</v>
      </c>
      <c r="M113" s="3" t="str">
        <f t="shared" si="7"/>
        <v/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1.97E-3</v>
      </c>
      <c r="G114" s="2">
        <v>0</v>
      </c>
      <c r="H114" s="3">
        <f t="shared" si="5"/>
        <v>-1</v>
      </c>
      <c r="I114" s="2">
        <v>0</v>
      </c>
      <c r="J114" s="3" t="str">
        <f t="shared" si="6"/>
        <v/>
      </c>
      <c r="K114" s="2">
        <v>1.97E-3</v>
      </c>
      <c r="L114" s="2">
        <v>1.0228299999999999</v>
      </c>
      <c r="M114" s="3">
        <f t="shared" si="7"/>
        <v>518.20304568527911</v>
      </c>
    </row>
    <row r="115" spans="1:13" x14ac:dyDescent="0.2">
      <c r="A115" s="1" t="s">
        <v>17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274.42815999999999</v>
      </c>
      <c r="G115" s="2">
        <v>89.301079999999999</v>
      </c>
      <c r="H115" s="3">
        <f t="shared" si="5"/>
        <v>-0.67459214098145037</v>
      </c>
      <c r="I115" s="2">
        <v>50.806870000000004</v>
      </c>
      <c r="J115" s="3">
        <f t="shared" si="6"/>
        <v>0.75765757662300381</v>
      </c>
      <c r="K115" s="2">
        <v>877.12694999999997</v>
      </c>
      <c r="L115" s="2">
        <v>993.22659999999996</v>
      </c>
      <c r="M115" s="3">
        <f t="shared" si="7"/>
        <v>0.13236356493207735</v>
      </c>
    </row>
    <row r="116" spans="1:13" x14ac:dyDescent="0.2">
      <c r="A116" s="1" t="s">
        <v>14</v>
      </c>
      <c r="B116" s="1" t="s">
        <v>104</v>
      </c>
      <c r="C116" s="2">
        <v>6.4229200000000004</v>
      </c>
      <c r="D116" s="2">
        <v>0</v>
      </c>
      <c r="E116" s="3">
        <f t="shared" si="4"/>
        <v>-1</v>
      </c>
      <c r="F116" s="2">
        <v>185.09558000000001</v>
      </c>
      <c r="G116" s="2">
        <v>331.40019999999998</v>
      </c>
      <c r="H116" s="3">
        <f t="shared" si="5"/>
        <v>0.79042741053027821</v>
      </c>
      <c r="I116" s="2">
        <v>21.397929999999999</v>
      </c>
      <c r="J116" s="3">
        <f t="shared" si="6"/>
        <v>14.487488743070008</v>
      </c>
      <c r="K116" s="2">
        <v>1450.1214399999999</v>
      </c>
      <c r="L116" s="2">
        <v>2160.3806</v>
      </c>
      <c r="M116" s="3">
        <f t="shared" si="7"/>
        <v>0.48979288244990027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0</v>
      </c>
      <c r="E117" s="3" t="str">
        <f t="shared" si="4"/>
        <v/>
      </c>
      <c r="F117" s="2">
        <v>76.527029999999996</v>
      </c>
      <c r="G117" s="2">
        <v>198.50450000000001</v>
      </c>
      <c r="H117" s="3">
        <f t="shared" si="5"/>
        <v>1.5939135492387462</v>
      </c>
      <c r="I117" s="2">
        <v>97.801950000000005</v>
      </c>
      <c r="J117" s="3">
        <f t="shared" si="6"/>
        <v>1.0296578953691617</v>
      </c>
      <c r="K117" s="2">
        <v>438.92854</v>
      </c>
      <c r="L117" s="2">
        <v>805.94993999999997</v>
      </c>
      <c r="M117" s="3">
        <f t="shared" si="7"/>
        <v>0.83617574742348721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27.819579999999998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16.466999999999999</v>
      </c>
      <c r="L118" s="2">
        <v>58.086019999999998</v>
      </c>
      <c r="M118" s="3">
        <f t="shared" si="7"/>
        <v>2.5274196878605699</v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0</v>
      </c>
      <c r="E119" s="3" t="str">
        <f t="shared" si="4"/>
        <v/>
      </c>
      <c r="F119" s="2">
        <v>392.44128999999998</v>
      </c>
      <c r="G119" s="2">
        <v>245.58976000000001</v>
      </c>
      <c r="H119" s="3">
        <f t="shared" si="5"/>
        <v>-0.37419999817042693</v>
      </c>
      <c r="I119" s="2">
        <v>178.11384000000001</v>
      </c>
      <c r="J119" s="3">
        <f t="shared" si="6"/>
        <v>0.37883591752330981</v>
      </c>
      <c r="K119" s="2">
        <v>1094.0753999999999</v>
      </c>
      <c r="L119" s="2">
        <v>973.98945000000003</v>
      </c>
      <c r="M119" s="3">
        <f t="shared" si="7"/>
        <v>-0.10976021396697144</v>
      </c>
    </row>
    <row r="120" spans="1:13" x14ac:dyDescent="0.2">
      <c r="A120" s="1" t="s">
        <v>10</v>
      </c>
      <c r="B120" s="1" t="s">
        <v>104</v>
      </c>
      <c r="C120" s="2">
        <v>7.7176999999999998</v>
      </c>
      <c r="D120" s="2">
        <v>0</v>
      </c>
      <c r="E120" s="3">
        <f t="shared" si="4"/>
        <v>-1</v>
      </c>
      <c r="F120" s="2">
        <v>368.05989</v>
      </c>
      <c r="G120" s="2">
        <v>451.41095000000001</v>
      </c>
      <c r="H120" s="3">
        <f t="shared" si="5"/>
        <v>0.22646059042184685</v>
      </c>
      <c r="I120" s="2">
        <v>392.44080000000002</v>
      </c>
      <c r="J120" s="3">
        <f t="shared" si="6"/>
        <v>0.15026508456816923</v>
      </c>
      <c r="K120" s="2">
        <v>2322.7140100000001</v>
      </c>
      <c r="L120" s="2">
        <v>4384.8367399999997</v>
      </c>
      <c r="M120" s="3">
        <f t="shared" si="7"/>
        <v>0.88780741887375081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46.199489999999997</v>
      </c>
      <c r="G121" s="2">
        <v>73.704490000000007</v>
      </c>
      <c r="H121" s="3">
        <f t="shared" si="5"/>
        <v>0.59535289242370459</v>
      </c>
      <c r="I121" s="2">
        <v>103.56468</v>
      </c>
      <c r="J121" s="3">
        <f t="shared" si="6"/>
        <v>-0.28832406955730461</v>
      </c>
      <c r="K121" s="2">
        <v>658.99944000000005</v>
      </c>
      <c r="L121" s="2">
        <v>642.35811000000001</v>
      </c>
      <c r="M121" s="3">
        <f t="shared" si="7"/>
        <v>-2.5252419030887263E-2</v>
      </c>
    </row>
    <row r="122" spans="1:13" x14ac:dyDescent="0.2">
      <c r="A122" s="1" t="s">
        <v>8</v>
      </c>
      <c r="B122" s="1" t="s">
        <v>104</v>
      </c>
      <c r="C122" s="2">
        <v>56.594999999999999</v>
      </c>
      <c r="D122" s="2">
        <v>0</v>
      </c>
      <c r="E122" s="3">
        <f t="shared" si="4"/>
        <v>-1</v>
      </c>
      <c r="F122" s="2">
        <v>3765.3467000000001</v>
      </c>
      <c r="G122" s="2">
        <v>2895.8112500000002</v>
      </c>
      <c r="H122" s="3">
        <f t="shared" si="5"/>
        <v>-0.23093104547318311</v>
      </c>
      <c r="I122" s="2">
        <v>5736.1752800000004</v>
      </c>
      <c r="J122" s="3">
        <f t="shared" si="6"/>
        <v>-0.495166882348128</v>
      </c>
      <c r="K122" s="2">
        <v>23600.49512</v>
      </c>
      <c r="L122" s="2">
        <v>32656.00402</v>
      </c>
      <c r="M122" s="3">
        <f t="shared" si="7"/>
        <v>0.38369995434231385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15.21364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19.384679999999999</v>
      </c>
      <c r="L123" s="2">
        <v>15.21364</v>
      </c>
      <c r="M123" s="3">
        <f t="shared" si="7"/>
        <v>-0.21517198117276115</v>
      </c>
    </row>
    <row r="124" spans="1:13" x14ac:dyDescent="0.2">
      <c r="A124" s="1" t="s">
        <v>6</v>
      </c>
      <c r="B124" s="1" t="s">
        <v>104</v>
      </c>
      <c r="C124" s="2">
        <v>0.57201000000000002</v>
      </c>
      <c r="D124" s="2">
        <v>0</v>
      </c>
      <c r="E124" s="3">
        <f t="shared" si="4"/>
        <v>-1</v>
      </c>
      <c r="F124" s="2">
        <v>7.9600499999999998</v>
      </c>
      <c r="G124" s="2">
        <v>19.314430000000002</v>
      </c>
      <c r="H124" s="3">
        <f t="shared" si="5"/>
        <v>1.4264206883122594</v>
      </c>
      <c r="I124" s="2">
        <v>159.53944000000001</v>
      </c>
      <c r="J124" s="3">
        <f t="shared" si="6"/>
        <v>-0.87893633072800059</v>
      </c>
      <c r="K124" s="2">
        <v>83.899889999999999</v>
      </c>
      <c r="L124" s="2">
        <v>473.91311999999999</v>
      </c>
      <c r="M124" s="3">
        <f t="shared" si="7"/>
        <v>4.6485547239692444</v>
      </c>
    </row>
    <row r="125" spans="1:13" x14ac:dyDescent="0.2">
      <c r="A125" s="1" t="s">
        <v>4</v>
      </c>
      <c r="B125" s="1" t="s">
        <v>104</v>
      </c>
      <c r="C125" s="2">
        <v>0</v>
      </c>
      <c r="D125" s="2">
        <v>0</v>
      </c>
      <c r="E125" s="3" t="str">
        <f t="shared" si="4"/>
        <v/>
      </c>
      <c r="F125" s="2">
        <v>487.87306999999998</v>
      </c>
      <c r="G125" s="2">
        <v>579.43822</v>
      </c>
      <c r="H125" s="3">
        <f t="shared" si="5"/>
        <v>0.18768232073149682</v>
      </c>
      <c r="I125" s="2">
        <v>418.31333999999998</v>
      </c>
      <c r="J125" s="3">
        <f t="shared" si="6"/>
        <v>0.38517748441873745</v>
      </c>
      <c r="K125" s="2">
        <v>6460.3317699999998</v>
      </c>
      <c r="L125" s="2">
        <v>4002.9853199999998</v>
      </c>
      <c r="M125" s="3">
        <f t="shared" si="7"/>
        <v>-0.38037465218291722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82.725980000000007</v>
      </c>
      <c r="M126" s="3" t="str">
        <f t="shared" si="7"/>
        <v/>
      </c>
    </row>
    <row r="127" spans="1:13" x14ac:dyDescent="0.2">
      <c r="A127" s="1" t="s">
        <v>3</v>
      </c>
      <c r="B127" s="1" t="s">
        <v>104</v>
      </c>
      <c r="C127" s="2">
        <v>0</v>
      </c>
      <c r="D127" s="2">
        <v>0</v>
      </c>
      <c r="E127" s="3" t="str">
        <f t="shared" si="4"/>
        <v/>
      </c>
      <c r="F127" s="2">
        <v>21</v>
      </c>
      <c r="G127" s="2">
        <v>34.46</v>
      </c>
      <c r="H127" s="3">
        <f t="shared" si="5"/>
        <v>0.64095238095238094</v>
      </c>
      <c r="I127" s="2">
        <v>18.5</v>
      </c>
      <c r="J127" s="3">
        <f t="shared" si="6"/>
        <v>0.86270270270270277</v>
      </c>
      <c r="K127" s="2">
        <v>598.72125000000005</v>
      </c>
      <c r="L127" s="2">
        <v>1737.175</v>
      </c>
      <c r="M127" s="3">
        <f t="shared" si="7"/>
        <v>1.9014754361900463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0.97736999999999996</v>
      </c>
      <c r="G128" s="2">
        <v>0</v>
      </c>
      <c r="H128" s="3">
        <f t="shared" si="5"/>
        <v>-1</v>
      </c>
      <c r="I128" s="2">
        <v>0</v>
      </c>
      <c r="J128" s="3" t="str">
        <f t="shared" si="6"/>
        <v/>
      </c>
      <c r="K128" s="2">
        <v>13.526859999999999</v>
      </c>
      <c r="L128" s="2">
        <v>6.4302099999999998</v>
      </c>
      <c r="M128" s="3">
        <f t="shared" si="7"/>
        <v>-0.52463395052510342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55.095269999999999</v>
      </c>
      <c r="M129" s="3" t="str">
        <f t="shared" si="7"/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6" t="s">
        <v>0</v>
      </c>
      <c r="B131" s="6" t="s">
        <v>104</v>
      </c>
      <c r="C131" s="5">
        <v>154.09637000000001</v>
      </c>
      <c r="D131" s="5">
        <v>0</v>
      </c>
      <c r="E131" s="4">
        <f t="shared" si="4"/>
        <v>-1</v>
      </c>
      <c r="F131" s="5">
        <v>8386.6208000000006</v>
      </c>
      <c r="G131" s="5">
        <v>6533.5163000000002</v>
      </c>
      <c r="H131" s="4">
        <f t="shared" si="5"/>
        <v>-0.2209596146280991</v>
      </c>
      <c r="I131" s="5">
        <v>10402.53997</v>
      </c>
      <c r="J131" s="4">
        <f t="shared" si="6"/>
        <v>-0.37193067088979426</v>
      </c>
      <c r="K131" s="5">
        <v>53262.646520000002</v>
      </c>
      <c r="L131" s="5">
        <v>70280.339949999994</v>
      </c>
      <c r="M131" s="4">
        <f t="shared" si="7"/>
        <v>0.31950521691801193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15.41081</v>
      </c>
      <c r="L132" s="2">
        <v>69.274019999999993</v>
      </c>
      <c r="M132" s="3">
        <f t="shared" si="7"/>
        <v>3.4951576198785137</v>
      </c>
    </row>
    <row r="133" spans="1:13" x14ac:dyDescent="0.2">
      <c r="A133" s="1" t="s">
        <v>21</v>
      </c>
      <c r="B133" s="1" t="s">
        <v>103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0.504</v>
      </c>
      <c r="G133" s="2">
        <v>7.6162799999999997</v>
      </c>
      <c r="H133" s="3">
        <f t="shared" ref="H133:H196" si="9">IF(F133=0,"",(G133/F133-1))</f>
        <v>14.111666666666666</v>
      </c>
      <c r="I133" s="2">
        <v>5.6850399999999999</v>
      </c>
      <c r="J133" s="3">
        <f t="shared" ref="J133:J196" si="10">IF(I133=0,"",(G133/I133-1))</f>
        <v>0.33970561332901794</v>
      </c>
      <c r="K133" s="2">
        <v>233.4417</v>
      </c>
      <c r="L133" s="2">
        <v>103.48715</v>
      </c>
      <c r="M133" s="3">
        <f t="shared" ref="M133:M196" si="11">IF(K133=0,"",(L133/K133-1))</f>
        <v>-0.55668952890593237</v>
      </c>
    </row>
    <row r="134" spans="1:13" x14ac:dyDescent="0.2">
      <c r="A134" s="1" t="s">
        <v>20</v>
      </c>
      <c r="B134" s="1" t="s">
        <v>103</v>
      </c>
      <c r="C134" s="2">
        <v>0</v>
      </c>
      <c r="D134" s="2">
        <v>0</v>
      </c>
      <c r="E134" s="3" t="str">
        <f t="shared" si="8"/>
        <v/>
      </c>
      <c r="F134" s="2">
        <v>204.29964000000001</v>
      </c>
      <c r="G134" s="2">
        <v>460.06414000000001</v>
      </c>
      <c r="H134" s="3">
        <f t="shared" si="9"/>
        <v>1.2519087160408113</v>
      </c>
      <c r="I134" s="2">
        <v>325.57402999999999</v>
      </c>
      <c r="J134" s="3">
        <f t="shared" si="10"/>
        <v>0.41308611132159401</v>
      </c>
      <c r="K134" s="2">
        <v>2524.08565</v>
      </c>
      <c r="L134" s="2">
        <v>3519.67103</v>
      </c>
      <c r="M134" s="3">
        <f t="shared" si="11"/>
        <v>0.39443407160133415</v>
      </c>
    </row>
    <row r="135" spans="1:13" x14ac:dyDescent="0.2">
      <c r="A135" s="1" t="s">
        <v>17</v>
      </c>
      <c r="B135" s="1" t="s">
        <v>103</v>
      </c>
      <c r="C135" s="2">
        <v>0</v>
      </c>
      <c r="D135" s="2">
        <v>0</v>
      </c>
      <c r="E135" s="3" t="str">
        <f t="shared" si="8"/>
        <v/>
      </c>
      <c r="F135" s="2">
        <v>247.13024999999999</v>
      </c>
      <c r="G135" s="2">
        <v>145.51147</v>
      </c>
      <c r="H135" s="3">
        <f t="shared" si="9"/>
        <v>-0.41119523004569447</v>
      </c>
      <c r="I135" s="2">
        <v>227.49148</v>
      </c>
      <c r="J135" s="3">
        <f t="shared" si="10"/>
        <v>-0.36036518818199259</v>
      </c>
      <c r="K135" s="2">
        <v>2283.17299</v>
      </c>
      <c r="L135" s="2">
        <v>2035.5911699999999</v>
      </c>
      <c r="M135" s="3">
        <f t="shared" si="11"/>
        <v>-0.10843760901358601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0.50271999999999994</v>
      </c>
      <c r="G136" s="2">
        <v>0</v>
      </c>
      <c r="H136" s="3">
        <f t="shared" si="9"/>
        <v>-1</v>
      </c>
      <c r="I136" s="2">
        <v>1.60385</v>
      </c>
      <c r="J136" s="3">
        <f t="shared" si="10"/>
        <v>-1</v>
      </c>
      <c r="K136" s="2">
        <v>2.3037000000000001</v>
      </c>
      <c r="L136" s="2">
        <v>3.2965200000000001</v>
      </c>
      <c r="M136" s="3">
        <f t="shared" si="11"/>
        <v>0.43096757390285201</v>
      </c>
    </row>
    <row r="137" spans="1:13" x14ac:dyDescent="0.2">
      <c r="A137" s="1" t="s">
        <v>13</v>
      </c>
      <c r="B137" s="1" t="s">
        <v>103</v>
      </c>
      <c r="C137" s="2">
        <v>0</v>
      </c>
      <c r="D137" s="2">
        <v>0</v>
      </c>
      <c r="E137" s="3" t="str">
        <f t="shared" si="8"/>
        <v/>
      </c>
      <c r="F137" s="2">
        <v>751.33934999999997</v>
      </c>
      <c r="G137" s="2">
        <v>918.87009999999998</v>
      </c>
      <c r="H137" s="3">
        <f t="shared" si="9"/>
        <v>0.22297614253798903</v>
      </c>
      <c r="I137" s="2">
        <v>769.85937000000001</v>
      </c>
      <c r="J137" s="3">
        <f t="shared" si="10"/>
        <v>0.19355577889504683</v>
      </c>
      <c r="K137" s="2">
        <v>5035.9710699999996</v>
      </c>
      <c r="L137" s="2">
        <v>7092.92533</v>
      </c>
      <c r="M137" s="3">
        <f t="shared" si="11"/>
        <v>0.4084523583254025</v>
      </c>
    </row>
    <row r="138" spans="1:13" x14ac:dyDescent="0.2">
      <c r="A138" s="1" t="s">
        <v>12</v>
      </c>
      <c r="B138" s="1" t="s">
        <v>103</v>
      </c>
      <c r="C138" s="2">
        <v>0</v>
      </c>
      <c r="D138" s="2">
        <v>0</v>
      </c>
      <c r="E138" s="3" t="str">
        <f t="shared" si="8"/>
        <v/>
      </c>
      <c r="F138" s="2">
        <v>207.44403</v>
      </c>
      <c r="G138" s="2">
        <v>418.57006000000001</v>
      </c>
      <c r="H138" s="3">
        <f t="shared" si="9"/>
        <v>1.0177493659374051</v>
      </c>
      <c r="I138" s="2">
        <v>133.80199999999999</v>
      </c>
      <c r="J138" s="3">
        <f t="shared" si="10"/>
        <v>2.1282795473909211</v>
      </c>
      <c r="K138" s="2">
        <v>3704.7829700000002</v>
      </c>
      <c r="L138" s="2">
        <v>2975.94533</v>
      </c>
      <c r="M138" s="3">
        <f t="shared" si="11"/>
        <v>-0.19672883564350874</v>
      </c>
    </row>
    <row r="139" spans="1:13" x14ac:dyDescent="0.2">
      <c r="A139" s="1" t="s">
        <v>11</v>
      </c>
      <c r="B139" s="1" t="s">
        <v>103</v>
      </c>
      <c r="C139" s="2">
        <v>0</v>
      </c>
      <c r="D139" s="2">
        <v>0</v>
      </c>
      <c r="E139" s="3" t="str">
        <f t="shared" si="8"/>
        <v/>
      </c>
      <c r="F139" s="2">
        <v>131.30725000000001</v>
      </c>
      <c r="G139" s="2">
        <v>395.04604999999998</v>
      </c>
      <c r="H139" s="3">
        <f t="shared" si="9"/>
        <v>2.0085623604180269</v>
      </c>
      <c r="I139" s="2">
        <v>337.49946</v>
      </c>
      <c r="J139" s="3">
        <f t="shared" si="10"/>
        <v>0.17050868762871496</v>
      </c>
      <c r="K139" s="2">
        <v>1359.4212600000001</v>
      </c>
      <c r="L139" s="2">
        <v>2307.6580300000001</v>
      </c>
      <c r="M139" s="3">
        <f t="shared" si="11"/>
        <v>0.69752974879913232</v>
      </c>
    </row>
    <row r="140" spans="1:13" x14ac:dyDescent="0.2">
      <c r="A140" s="1" t="s">
        <v>10</v>
      </c>
      <c r="B140" s="1" t="s">
        <v>103</v>
      </c>
      <c r="C140" s="2">
        <v>0</v>
      </c>
      <c r="D140" s="2">
        <v>0</v>
      </c>
      <c r="E140" s="3" t="str">
        <f t="shared" si="8"/>
        <v/>
      </c>
      <c r="F140" s="2">
        <v>38.386000000000003</v>
      </c>
      <c r="G140" s="2">
        <v>96.332279999999997</v>
      </c>
      <c r="H140" s="3">
        <f t="shared" si="9"/>
        <v>1.5095680716928044</v>
      </c>
      <c r="I140" s="2">
        <v>99.36</v>
      </c>
      <c r="J140" s="3">
        <f t="shared" si="10"/>
        <v>-3.0472222222222234E-2</v>
      </c>
      <c r="K140" s="2">
        <v>474.3134</v>
      </c>
      <c r="L140" s="2">
        <v>630.34231</v>
      </c>
      <c r="M140" s="3">
        <f t="shared" si="11"/>
        <v>0.32895741507619225</v>
      </c>
    </row>
    <row r="141" spans="1:13" x14ac:dyDescent="0.2">
      <c r="A141" s="1" t="s">
        <v>9</v>
      </c>
      <c r="B141" s="1" t="s">
        <v>103</v>
      </c>
      <c r="C141" s="2">
        <v>0</v>
      </c>
      <c r="D141" s="2">
        <v>0</v>
      </c>
      <c r="E141" s="3" t="str">
        <f t="shared" si="8"/>
        <v/>
      </c>
      <c r="F141" s="2">
        <v>294.83287999999999</v>
      </c>
      <c r="G141" s="2">
        <v>1028.23163</v>
      </c>
      <c r="H141" s="3">
        <f t="shared" si="9"/>
        <v>2.487506651225603</v>
      </c>
      <c r="I141" s="2">
        <v>867.20366999999999</v>
      </c>
      <c r="J141" s="3">
        <f t="shared" si="10"/>
        <v>0.18568643742017366</v>
      </c>
      <c r="K141" s="2">
        <v>3377.1598399999998</v>
      </c>
      <c r="L141" s="2">
        <v>3884.8915099999999</v>
      </c>
      <c r="M141" s="3">
        <f t="shared" si="11"/>
        <v>0.15034280106801234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0</v>
      </c>
      <c r="E142" s="3" t="str">
        <f t="shared" si="8"/>
        <v/>
      </c>
      <c r="F142" s="2">
        <v>196.95500000000001</v>
      </c>
      <c r="G142" s="2">
        <v>12.39221</v>
      </c>
      <c r="H142" s="3">
        <f t="shared" si="9"/>
        <v>-0.93708100835216168</v>
      </c>
      <c r="I142" s="2">
        <v>4.4883199999999999</v>
      </c>
      <c r="J142" s="3">
        <f t="shared" si="10"/>
        <v>1.7609907493226866</v>
      </c>
      <c r="K142" s="2">
        <v>232.83015</v>
      </c>
      <c r="L142" s="2">
        <v>100.47208999999999</v>
      </c>
      <c r="M142" s="3">
        <f t="shared" si="11"/>
        <v>-0.5684747443576359</v>
      </c>
    </row>
    <row r="143" spans="1:13" x14ac:dyDescent="0.2">
      <c r="A143" s="1" t="s">
        <v>7</v>
      </c>
      <c r="B143" s="1" t="s">
        <v>103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0</v>
      </c>
      <c r="M143" s="3" t="str">
        <f t="shared" si="11"/>
        <v/>
      </c>
    </row>
    <row r="144" spans="1:13" x14ac:dyDescent="0.2">
      <c r="A144" s="1" t="s">
        <v>6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44.555540000000001</v>
      </c>
      <c r="G144" s="2">
        <v>18.00432</v>
      </c>
      <c r="H144" s="3">
        <f t="shared" si="9"/>
        <v>-0.59591287637856039</v>
      </c>
      <c r="I144" s="2">
        <v>36.301009999999998</v>
      </c>
      <c r="J144" s="3">
        <f t="shared" si="10"/>
        <v>-0.50402702293958213</v>
      </c>
      <c r="K144" s="2">
        <v>233.83645999999999</v>
      </c>
      <c r="L144" s="2">
        <v>421.53222</v>
      </c>
      <c r="M144" s="3">
        <f t="shared" si="11"/>
        <v>0.80267961634383278</v>
      </c>
    </row>
    <row r="145" spans="1:13" x14ac:dyDescent="0.2">
      <c r="A145" s="1" t="s">
        <v>4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16.79383</v>
      </c>
      <c r="H145" s="3" t="str">
        <f t="shared" si="9"/>
        <v/>
      </c>
      <c r="I145" s="2">
        <v>22.49982</v>
      </c>
      <c r="J145" s="3">
        <f t="shared" si="10"/>
        <v>-0.25360158436823055</v>
      </c>
      <c r="K145" s="2">
        <v>0.67935000000000001</v>
      </c>
      <c r="L145" s="2">
        <v>74.901489999999995</v>
      </c>
      <c r="M145" s="3">
        <f t="shared" si="11"/>
        <v>109.2546404651505</v>
      </c>
    </row>
    <row r="146" spans="1:13" x14ac:dyDescent="0.2">
      <c r="A146" s="1" t="s">
        <v>24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0.74143000000000003</v>
      </c>
      <c r="L146" s="2">
        <v>0</v>
      </c>
      <c r="M146" s="3">
        <f t="shared" si="11"/>
        <v>-1</v>
      </c>
    </row>
    <row r="147" spans="1:13" x14ac:dyDescent="0.2">
      <c r="A147" s="1" t="s">
        <v>3</v>
      </c>
      <c r="B147" s="1" t="s">
        <v>103</v>
      </c>
      <c r="C147" s="2">
        <v>0</v>
      </c>
      <c r="D147" s="2">
        <v>0</v>
      </c>
      <c r="E147" s="3" t="str">
        <f t="shared" si="8"/>
        <v/>
      </c>
      <c r="F147" s="2">
        <v>65.878380000000007</v>
      </c>
      <c r="G147" s="2">
        <v>33.439399999999999</v>
      </c>
      <c r="H147" s="3">
        <f t="shared" si="9"/>
        <v>-0.49240706890485175</v>
      </c>
      <c r="I147" s="2">
        <v>66.01267</v>
      </c>
      <c r="J147" s="3">
        <f t="shared" si="10"/>
        <v>-0.49343966847576382</v>
      </c>
      <c r="K147" s="2">
        <v>583.24654999999996</v>
      </c>
      <c r="L147" s="2">
        <v>400.10212000000001</v>
      </c>
      <c r="M147" s="3">
        <f t="shared" si="11"/>
        <v>-0.31400859550733728</v>
      </c>
    </row>
    <row r="148" spans="1:13" x14ac:dyDescent="0.2">
      <c r="A148" s="1" t="s">
        <v>2</v>
      </c>
      <c r="B148" s="1" t="s">
        <v>103</v>
      </c>
      <c r="C148" s="2">
        <v>0</v>
      </c>
      <c r="D148" s="2">
        <v>0</v>
      </c>
      <c r="E148" s="3" t="str">
        <f t="shared" si="8"/>
        <v/>
      </c>
      <c r="F148" s="2">
        <v>0.27551999999999999</v>
      </c>
      <c r="G148" s="2">
        <v>0</v>
      </c>
      <c r="H148" s="3">
        <f t="shared" si="9"/>
        <v>-1</v>
      </c>
      <c r="I148" s="2">
        <v>2.9270000000000001E-2</v>
      </c>
      <c r="J148" s="3">
        <f t="shared" si="10"/>
        <v>-1</v>
      </c>
      <c r="K148" s="2">
        <v>0.27551999999999999</v>
      </c>
      <c r="L148" s="2">
        <v>30.253219999999999</v>
      </c>
      <c r="M148" s="3">
        <f t="shared" si="11"/>
        <v>108.80407955865273</v>
      </c>
    </row>
    <row r="149" spans="1:13" x14ac:dyDescent="0.2">
      <c r="A149" s="1" t="s">
        <v>26</v>
      </c>
      <c r="B149" s="1" t="s">
        <v>103</v>
      </c>
      <c r="C149" s="2">
        <v>0</v>
      </c>
      <c r="D149" s="2">
        <v>2.2153800000000001</v>
      </c>
      <c r="E149" s="3" t="str">
        <f t="shared" si="8"/>
        <v/>
      </c>
      <c r="F149" s="2">
        <v>17.089729999999999</v>
      </c>
      <c r="G149" s="2">
        <v>9.1938200000000005</v>
      </c>
      <c r="H149" s="3">
        <f t="shared" si="9"/>
        <v>-0.46202660896339487</v>
      </c>
      <c r="I149" s="2">
        <v>66.270420000000001</v>
      </c>
      <c r="J149" s="3">
        <f t="shared" si="10"/>
        <v>-0.86126811932080705</v>
      </c>
      <c r="K149" s="2">
        <v>466.04442999999998</v>
      </c>
      <c r="L149" s="2">
        <v>848.66102000000001</v>
      </c>
      <c r="M149" s="3">
        <f t="shared" si="11"/>
        <v>0.82098736809278039</v>
      </c>
    </row>
    <row r="150" spans="1:13" x14ac:dyDescent="0.2">
      <c r="A150" s="6" t="s">
        <v>0</v>
      </c>
      <c r="B150" s="6" t="s">
        <v>103</v>
      </c>
      <c r="C150" s="5">
        <v>0</v>
      </c>
      <c r="D150" s="5">
        <v>2.2153800000000001</v>
      </c>
      <c r="E150" s="4" t="str">
        <f t="shared" si="8"/>
        <v/>
      </c>
      <c r="F150" s="5">
        <v>2200.5002899999999</v>
      </c>
      <c r="G150" s="5">
        <v>3560.0655900000002</v>
      </c>
      <c r="H150" s="4">
        <f t="shared" si="9"/>
        <v>0.61784372680087229</v>
      </c>
      <c r="I150" s="5">
        <v>2963.6804099999999</v>
      </c>
      <c r="J150" s="4">
        <f t="shared" si="10"/>
        <v>0.20123127243669314</v>
      </c>
      <c r="K150" s="5">
        <v>20527.717280000001</v>
      </c>
      <c r="L150" s="5">
        <v>24499.004560000001</v>
      </c>
      <c r="M150" s="4">
        <f t="shared" si="11"/>
        <v>0.1934597610553217</v>
      </c>
    </row>
    <row r="151" spans="1:13" x14ac:dyDescent="0.2">
      <c r="A151" s="1" t="s">
        <v>22</v>
      </c>
      <c r="B151" s="1" t="s">
        <v>102</v>
      </c>
      <c r="C151" s="2">
        <v>1269.9864700000001</v>
      </c>
      <c r="D151" s="2">
        <v>99.942099999999996</v>
      </c>
      <c r="E151" s="3">
        <f t="shared" si="8"/>
        <v>-0.9213045946859576</v>
      </c>
      <c r="F151" s="2">
        <v>45126.059979999998</v>
      </c>
      <c r="G151" s="2">
        <v>46599.010920000001</v>
      </c>
      <c r="H151" s="3">
        <f t="shared" si="9"/>
        <v>3.2640805349565705E-2</v>
      </c>
      <c r="I151" s="2">
        <v>48275.472240000003</v>
      </c>
      <c r="J151" s="3">
        <f t="shared" si="10"/>
        <v>-3.4726979192777785E-2</v>
      </c>
      <c r="K151" s="2">
        <v>304415.69614999997</v>
      </c>
      <c r="L151" s="2">
        <v>341974.47954999999</v>
      </c>
      <c r="M151" s="3">
        <f t="shared" si="11"/>
        <v>0.12337991724806807</v>
      </c>
    </row>
    <row r="152" spans="1:13" x14ac:dyDescent="0.2">
      <c r="A152" s="1" t="s">
        <v>21</v>
      </c>
      <c r="B152" s="1" t="s">
        <v>102</v>
      </c>
      <c r="C152" s="2">
        <v>180.63613000000001</v>
      </c>
      <c r="D152" s="2">
        <v>0</v>
      </c>
      <c r="E152" s="3">
        <f t="shared" si="8"/>
        <v>-1</v>
      </c>
      <c r="F152" s="2">
        <v>9077.9098799999992</v>
      </c>
      <c r="G152" s="2">
        <v>10327.714889999999</v>
      </c>
      <c r="H152" s="3">
        <f t="shared" si="9"/>
        <v>0.13767541499321423</v>
      </c>
      <c r="I152" s="2">
        <v>8521.2726899999998</v>
      </c>
      <c r="J152" s="3">
        <f t="shared" si="10"/>
        <v>0.21199206570632589</v>
      </c>
      <c r="K152" s="2">
        <v>82940.897840000005</v>
      </c>
      <c r="L152" s="2">
        <v>68982.715219999998</v>
      </c>
      <c r="M152" s="3">
        <f t="shared" si="11"/>
        <v>-0.16829071041558441</v>
      </c>
    </row>
    <row r="153" spans="1:13" x14ac:dyDescent="0.2">
      <c r="A153" s="1" t="s">
        <v>20</v>
      </c>
      <c r="B153" s="1" t="s">
        <v>102</v>
      </c>
      <c r="C153" s="2">
        <v>1248.79132</v>
      </c>
      <c r="D153" s="2">
        <v>183.01652999999999</v>
      </c>
      <c r="E153" s="3">
        <f t="shared" si="8"/>
        <v>-0.85344506558549749</v>
      </c>
      <c r="F153" s="2">
        <v>24041.299459999998</v>
      </c>
      <c r="G153" s="2">
        <v>29013.310679999999</v>
      </c>
      <c r="H153" s="3">
        <f t="shared" si="9"/>
        <v>0.2068112511252751</v>
      </c>
      <c r="I153" s="2">
        <v>27053.040140000001</v>
      </c>
      <c r="J153" s="3">
        <f t="shared" si="10"/>
        <v>7.2460268045867027E-2</v>
      </c>
      <c r="K153" s="2">
        <v>235785.72909000001</v>
      </c>
      <c r="L153" s="2">
        <v>221868.22104</v>
      </c>
      <c r="M153" s="3">
        <f t="shared" si="11"/>
        <v>-5.9026083146396235E-2</v>
      </c>
    </row>
    <row r="154" spans="1:13" x14ac:dyDescent="0.2">
      <c r="A154" s="1" t="s">
        <v>19</v>
      </c>
      <c r="B154" s="1" t="s">
        <v>102</v>
      </c>
      <c r="C154" s="2">
        <v>76.491900000000001</v>
      </c>
      <c r="D154" s="2">
        <v>0</v>
      </c>
      <c r="E154" s="3">
        <f t="shared" si="8"/>
        <v>-1</v>
      </c>
      <c r="F154" s="2">
        <v>2291.59105</v>
      </c>
      <c r="G154" s="2">
        <v>1730.0247999999999</v>
      </c>
      <c r="H154" s="3">
        <f t="shared" si="9"/>
        <v>-0.24505517683881695</v>
      </c>
      <c r="I154" s="2">
        <v>1504.6869999999999</v>
      </c>
      <c r="J154" s="3">
        <f t="shared" si="10"/>
        <v>0.14975725848631649</v>
      </c>
      <c r="K154" s="2">
        <v>22066.097880000001</v>
      </c>
      <c r="L154" s="2">
        <v>17450.142329999999</v>
      </c>
      <c r="M154" s="3">
        <f t="shared" si="11"/>
        <v>-0.20918766766568886</v>
      </c>
    </row>
    <row r="155" spans="1:13" x14ac:dyDescent="0.2">
      <c r="A155" s="1" t="s">
        <v>18</v>
      </c>
      <c r="B155" s="1" t="s">
        <v>102</v>
      </c>
      <c r="C155" s="2">
        <v>0.83177999999999996</v>
      </c>
      <c r="D155" s="2">
        <v>0</v>
      </c>
      <c r="E155" s="3">
        <f t="shared" si="8"/>
        <v>-1</v>
      </c>
      <c r="F155" s="2">
        <v>333.74101000000002</v>
      </c>
      <c r="G155" s="2">
        <v>735.33456000000001</v>
      </c>
      <c r="H155" s="3">
        <f t="shared" si="9"/>
        <v>1.2033089670340482</v>
      </c>
      <c r="I155" s="2">
        <v>450.42281000000003</v>
      </c>
      <c r="J155" s="3">
        <f t="shared" si="10"/>
        <v>0.63254289897085791</v>
      </c>
      <c r="K155" s="2">
        <v>2859.3216600000001</v>
      </c>
      <c r="L155" s="2">
        <v>2814.6758799999998</v>
      </c>
      <c r="M155" s="3">
        <f t="shared" si="11"/>
        <v>-1.5614115971828157E-2</v>
      </c>
    </row>
    <row r="156" spans="1:13" x14ac:dyDescent="0.2">
      <c r="A156" s="1" t="s">
        <v>17</v>
      </c>
      <c r="B156" s="1" t="s">
        <v>102</v>
      </c>
      <c r="C156" s="2">
        <v>1322.7904900000001</v>
      </c>
      <c r="D156" s="2">
        <v>81.102459999999994</v>
      </c>
      <c r="E156" s="3">
        <f t="shared" si="8"/>
        <v>-0.93868835570476472</v>
      </c>
      <c r="F156" s="2">
        <v>28934.363600000001</v>
      </c>
      <c r="G156" s="2">
        <v>37004.940399999999</v>
      </c>
      <c r="H156" s="3">
        <f t="shared" si="9"/>
        <v>0.27892705405830998</v>
      </c>
      <c r="I156" s="2">
        <v>52729.125630000002</v>
      </c>
      <c r="J156" s="3">
        <f t="shared" si="10"/>
        <v>-0.2982068267229866</v>
      </c>
      <c r="K156" s="2">
        <v>255282.84907</v>
      </c>
      <c r="L156" s="2">
        <v>319795.61975999997</v>
      </c>
      <c r="M156" s="3">
        <f t="shared" si="11"/>
        <v>0.25271094758234303</v>
      </c>
    </row>
    <row r="157" spans="1:13" x14ac:dyDescent="0.2">
      <c r="A157" s="1" t="s">
        <v>16</v>
      </c>
      <c r="B157" s="1" t="s">
        <v>102</v>
      </c>
      <c r="C157" s="2">
        <v>0</v>
      </c>
      <c r="D157" s="2">
        <v>0</v>
      </c>
      <c r="E157" s="3" t="str">
        <f t="shared" si="8"/>
        <v/>
      </c>
      <c r="F157" s="2">
        <v>1.31135</v>
      </c>
      <c r="G157" s="2">
        <v>23.24174</v>
      </c>
      <c r="H157" s="3">
        <f t="shared" si="9"/>
        <v>16.723521561749344</v>
      </c>
      <c r="I157" s="2">
        <v>3.18927</v>
      </c>
      <c r="J157" s="3">
        <f t="shared" si="10"/>
        <v>6.2874795799665755</v>
      </c>
      <c r="K157" s="2">
        <v>47.9086</v>
      </c>
      <c r="L157" s="2">
        <v>109.07012</v>
      </c>
      <c r="M157" s="3">
        <f t="shared" si="11"/>
        <v>1.2766292481934349</v>
      </c>
    </row>
    <row r="158" spans="1:13" x14ac:dyDescent="0.2">
      <c r="A158" s="1" t="s">
        <v>15</v>
      </c>
      <c r="B158" s="1" t="s">
        <v>102</v>
      </c>
      <c r="C158" s="2">
        <v>0</v>
      </c>
      <c r="D158" s="2">
        <v>0</v>
      </c>
      <c r="E158" s="3" t="str">
        <f t="shared" si="8"/>
        <v/>
      </c>
      <c r="F158" s="2">
        <v>31.268789999999999</v>
      </c>
      <c r="G158" s="2">
        <v>90.949950000000001</v>
      </c>
      <c r="H158" s="3">
        <f t="shared" si="9"/>
        <v>1.9086494872363144</v>
      </c>
      <c r="I158" s="2">
        <v>75.77319</v>
      </c>
      <c r="J158" s="3">
        <f t="shared" si="10"/>
        <v>0.20029195022672264</v>
      </c>
      <c r="K158" s="2">
        <v>657.86093000000005</v>
      </c>
      <c r="L158" s="2">
        <v>576.27597000000003</v>
      </c>
      <c r="M158" s="3">
        <f t="shared" si="11"/>
        <v>-0.12401551191070126</v>
      </c>
    </row>
    <row r="159" spans="1:13" x14ac:dyDescent="0.2">
      <c r="A159" s="1" t="s">
        <v>14</v>
      </c>
      <c r="B159" s="1" t="s">
        <v>102</v>
      </c>
      <c r="C159" s="2">
        <v>22.803319999999999</v>
      </c>
      <c r="D159" s="2">
        <v>89.336600000000004</v>
      </c>
      <c r="E159" s="3">
        <f t="shared" si="8"/>
        <v>2.9177014575070652</v>
      </c>
      <c r="F159" s="2">
        <v>548.31444999999997</v>
      </c>
      <c r="G159" s="2">
        <v>1249.5042699999999</v>
      </c>
      <c r="H159" s="3">
        <f t="shared" si="9"/>
        <v>1.278809668430223</v>
      </c>
      <c r="I159" s="2">
        <v>687.82894999999996</v>
      </c>
      <c r="J159" s="3">
        <f t="shared" si="10"/>
        <v>0.81659156684230871</v>
      </c>
      <c r="K159" s="2">
        <v>7501.6525499999998</v>
      </c>
      <c r="L159" s="2">
        <v>6858.9597400000002</v>
      </c>
      <c r="M159" s="3">
        <f t="shared" si="11"/>
        <v>-8.5673497368256468E-2</v>
      </c>
    </row>
    <row r="160" spans="1:13" x14ac:dyDescent="0.2">
      <c r="A160" s="1" t="s">
        <v>13</v>
      </c>
      <c r="B160" s="1" t="s">
        <v>102</v>
      </c>
      <c r="C160" s="2">
        <v>749.42580999999996</v>
      </c>
      <c r="D160" s="2">
        <v>13.2</v>
      </c>
      <c r="E160" s="3">
        <f t="shared" si="8"/>
        <v>-0.98238651535099919</v>
      </c>
      <c r="F160" s="2">
        <v>6870.36229</v>
      </c>
      <c r="G160" s="2">
        <v>5760.4768100000001</v>
      </c>
      <c r="H160" s="3">
        <f t="shared" si="9"/>
        <v>-0.16154686363708481</v>
      </c>
      <c r="I160" s="2">
        <v>6339.3752999999997</v>
      </c>
      <c r="J160" s="3">
        <f t="shared" si="10"/>
        <v>-9.1317907933294196E-2</v>
      </c>
      <c r="K160" s="2">
        <v>52795.607309999999</v>
      </c>
      <c r="L160" s="2">
        <v>42995.231330000002</v>
      </c>
      <c r="M160" s="3">
        <f t="shared" si="11"/>
        <v>-0.18562862479173925</v>
      </c>
    </row>
    <row r="161" spans="1:13" x14ac:dyDescent="0.2">
      <c r="A161" s="1" t="s">
        <v>12</v>
      </c>
      <c r="B161" s="1" t="s">
        <v>102</v>
      </c>
      <c r="C161" s="2">
        <v>850.53192999999999</v>
      </c>
      <c r="D161" s="2">
        <v>0</v>
      </c>
      <c r="E161" s="3">
        <f t="shared" si="8"/>
        <v>-1</v>
      </c>
      <c r="F161" s="2">
        <v>13436.467860000001</v>
      </c>
      <c r="G161" s="2">
        <v>10770.69426</v>
      </c>
      <c r="H161" s="3">
        <f t="shared" si="9"/>
        <v>-0.19839839069134646</v>
      </c>
      <c r="I161" s="2">
        <v>8517.9099399999996</v>
      </c>
      <c r="J161" s="3">
        <f t="shared" si="10"/>
        <v>0.26447618440070064</v>
      </c>
      <c r="K161" s="2">
        <v>94219.802309999999</v>
      </c>
      <c r="L161" s="2">
        <v>104028.32938</v>
      </c>
      <c r="M161" s="3">
        <f t="shared" si="11"/>
        <v>0.10410260719639575</v>
      </c>
    </row>
    <row r="162" spans="1:13" x14ac:dyDescent="0.2">
      <c r="A162" s="1" t="s">
        <v>11</v>
      </c>
      <c r="B162" s="1" t="s">
        <v>102</v>
      </c>
      <c r="C162" s="2">
        <v>553.43745999999999</v>
      </c>
      <c r="D162" s="2">
        <v>15.858560000000001</v>
      </c>
      <c r="E162" s="3">
        <f t="shared" si="8"/>
        <v>-0.97134534406109774</v>
      </c>
      <c r="F162" s="2">
        <v>12054.96529</v>
      </c>
      <c r="G162" s="2">
        <v>15591.92877</v>
      </c>
      <c r="H162" s="3">
        <f t="shared" si="9"/>
        <v>0.29340304139523576</v>
      </c>
      <c r="I162" s="2">
        <v>13811.24245</v>
      </c>
      <c r="J162" s="3">
        <f t="shared" si="10"/>
        <v>0.12893020497225427</v>
      </c>
      <c r="K162" s="2">
        <v>117843.54994</v>
      </c>
      <c r="L162" s="2">
        <v>112133.60991</v>
      </c>
      <c r="M162" s="3">
        <f t="shared" si="11"/>
        <v>-4.8453564347876621E-2</v>
      </c>
    </row>
    <row r="163" spans="1:13" x14ac:dyDescent="0.2">
      <c r="A163" s="1" t="s">
        <v>10</v>
      </c>
      <c r="B163" s="1" t="s">
        <v>102</v>
      </c>
      <c r="C163" s="2">
        <v>2264.6445100000001</v>
      </c>
      <c r="D163" s="2">
        <v>1556.00038</v>
      </c>
      <c r="E163" s="3">
        <f t="shared" si="8"/>
        <v>-0.3129162775309049</v>
      </c>
      <c r="F163" s="2">
        <v>84205.913220000002</v>
      </c>
      <c r="G163" s="2">
        <v>121581.51556</v>
      </c>
      <c r="H163" s="3">
        <f t="shared" si="9"/>
        <v>0.44385959264346297</v>
      </c>
      <c r="I163" s="2">
        <v>82541.209010000006</v>
      </c>
      <c r="J163" s="3">
        <f t="shared" si="10"/>
        <v>0.47297958217779668</v>
      </c>
      <c r="K163" s="2">
        <v>602081.64246999996</v>
      </c>
      <c r="L163" s="2">
        <v>648052.09548000002</v>
      </c>
      <c r="M163" s="3">
        <f t="shared" si="11"/>
        <v>7.6352523922518678E-2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0</v>
      </c>
      <c r="E164" s="3" t="str">
        <f t="shared" si="8"/>
        <v/>
      </c>
      <c r="F164" s="2">
        <v>23.321480000000001</v>
      </c>
      <c r="G164" s="2">
        <v>140.94603000000001</v>
      </c>
      <c r="H164" s="3">
        <f t="shared" si="9"/>
        <v>5.0436142989209944</v>
      </c>
      <c r="I164" s="2">
        <v>24.80912</v>
      </c>
      <c r="J164" s="3">
        <f t="shared" si="10"/>
        <v>4.681218439025649</v>
      </c>
      <c r="K164" s="2">
        <v>712.95051000000001</v>
      </c>
      <c r="L164" s="2">
        <v>1048.84979</v>
      </c>
      <c r="M164" s="3">
        <f t="shared" si="11"/>
        <v>0.47113968682061813</v>
      </c>
    </row>
    <row r="165" spans="1:13" x14ac:dyDescent="0.2">
      <c r="A165" s="1" t="s">
        <v>9</v>
      </c>
      <c r="B165" s="1" t="s">
        <v>102</v>
      </c>
      <c r="C165" s="2">
        <v>1751.8678</v>
      </c>
      <c r="D165" s="2">
        <v>281.08805000000001</v>
      </c>
      <c r="E165" s="3">
        <f t="shared" si="8"/>
        <v>-0.8395495082448573</v>
      </c>
      <c r="F165" s="2">
        <v>46797.409350000002</v>
      </c>
      <c r="G165" s="2">
        <v>64071.17929</v>
      </c>
      <c r="H165" s="3">
        <f t="shared" si="9"/>
        <v>0.36911808110591493</v>
      </c>
      <c r="I165" s="2">
        <v>54814.103029999998</v>
      </c>
      <c r="J165" s="3">
        <f t="shared" si="10"/>
        <v>0.16888128690044546</v>
      </c>
      <c r="K165" s="2">
        <v>359893.31731000001</v>
      </c>
      <c r="L165" s="2">
        <v>421557.08863999997</v>
      </c>
      <c r="M165" s="3">
        <f t="shared" si="11"/>
        <v>0.17133902844015547</v>
      </c>
    </row>
    <row r="166" spans="1:13" x14ac:dyDescent="0.2">
      <c r="A166" s="1" t="s">
        <v>8</v>
      </c>
      <c r="B166" s="1" t="s">
        <v>102</v>
      </c>
      <c r="C166" s="2">
        <v>2170.9888299999998</v>
      </c>
      <c r="D166" s="2">
        <v>3473.9219400000002</v>
      </c>
      <c r="E166" s="3">
        <f t="shared" si="8"/>
        <v>0.60015652406650122</v>
      </c>
      <c r="F166" s="2">
        <v>61753.364699999998</v>
      </c>
      <c r="G166" s="2">
        <v>82710.16893</v>
      </c>
      <c r="H166" s="3">
        <f t="shared" si="9"/>
        <v>0.33936295344891554</v>
      </c>
      <c r="I166" s="2">
        <v>76226.174549999996</v>
      </c>
      <c r="J166" s="3">
        <f t="shared" si="10"/>
        <v>8.5062570938108317E-2</v>
      </c>
      <c r="K166" s="2">
        <v>622601.39896000002</v>
      </c>
      <c r="L166" s="2">
        <v>623777.53255999996</v>
      </c>
      <c r="M166" s="3">
        <f t="shared" si="11"/>
        <v>1.8890635356176855E-3</v>
      </c>
    </row>
    <row r="167" spans="1:13" x14ac:dyDescent="0.2">
      <c r="A167" s="1" t="s">
        <v>7</v>
      </c>
      <c r="B167" s="1" t="s">
        <v>102</v>
      </c>
      <c r="C167" s="2">
        <v>264.22230999999999</v>
      </c>
      <c r="D167" s="2">
        <v>0</v>
      </c>
      <c r="E167" s="3">
        <f t="shared" si="8"/>
        <v>-1</v>
      </c>
      <c r="F167" s="2">
        <v>6630.8211700000002</v>
      </c>
      <c r="G167" s="2">
        <v>4104.8611499999997</v>
      </c>
      <c r="H167" s="3">
        <f t="shared" si="9"/>
        <v>-0.38094226269112308</v>
      </c>
      <c r="I167" s="2">
        <v>5807.5759900000003</v>
      </c>
      <c r="J167" s="3">
        <f t="shared" si="10"/>
        <v>-0.29318855972472613</v>
      </c>
      <c r="K167" s="2">
        <v>42290.627919999999</v>
      </c>
      <c r="L167" s="2">
        <v>49628.68851</v>
      </c>
      <c r="M167" s="3">
        <f t="shared" si="11"/>
        <v>0.1735150540654351</v>
      </c>
    </row>
    <row r="168" spans="1:13" x14ac:dyDescent="0.2">
      <c r="A168" s="1" t="s">
        <v>6</v>
      </c>
      <c r="B168" s="1" t="s">
        <v>102</v>
      </c>
      <c r="C168" s="2">
        <v>535.83078999999998</v>
      </c>
      <c r="D168" s="2">
        <v>111.09430999999999</v>
      </c>
      <c r="E168" s="3">
        <f t="shared" si="8"/>
        <v>-0.7926690438972348</v>
      </c>
      <c r="F168" s="2">
        <v>10884.61587</v>
      </c>
      <c r="G168" s="2">
        <v>18849.287130000001</v>
      </c>
      <c r="H168" s="3">
        <f t="shared" si="9"/>
        <v>0.73173654956001699</v>
      </c>
      <c r="I168" s="2">
        <v>12518.256939999999</v>
      </c>
      <c r="J168" s="3">
        <f t="shared" si="10"/>
        <v>0.50574374853820525</v>
      </c>
      <c r="K168" s="2">
        <v>109704.48836</v>
      </c>
      <c r="L168" s="2">
        <v>105452.69224999999</v>
      </c>
      <c r="M168" s="3">
        <f t="shared" si="11"/>
        <v>-3.8756810897723315E-2</v>
      </c>
    </row>
    <row r="169" spans="1:13" x14ac:dyDescent="0.2">
      <c r="A169" s="1" t="s">
        <v>5</v>
      </c>
      <c r="B169" s="1" t="s">
        <v>102</v>
      </c>
      <c r="C169" s="2">
        <v>0</v>
      </c>
      <c r="D169" s="2">
        <v>0</v>
      </c>
      <c r="E169" s="3" t="str">
        <f t="shared" si="8"/>
        <v/>
      </c>
      <c r="F169" s="2">
        <v>733.88072999999997</v>
      </c>
      <c r="G169" s="2">
        <v>1049.60868</v>
      </c>
      <c r="H169" s="3">
        <f t="shared" si="9"/>
        <v>0.43021697817300653</v>
      </c>
      <c r="I169" s="2">
        <v>825.67934000000002</v>
      </c>
      <c r="J169" s="3">
        <f t="shared" si="10"/>
        <v>0.27120618035568134</v>
      </c>
      <c r="K169" s="2">
        <v>5515.8671599999998</v>
      </c>
      <c r="L169" s="2">
        <v>7809.4137099999998</v>
      </c>
      <c r="M169" s="3">
        <f t="shared" si="11"/>
        <v>0.4158088807200353</v>
      </c>
    </row>
    <row r="170" spans="1:13" x14ac:dyDescent="0.2">
      <c r="A170" s="1" t="s">
        <v>4</v>
      </c>
      <c r="B170" s="1" t="s">
        <v>102</v>
      </c>
      <c r="C170" s="2">
        <v>5139.7412599999998</v>
      </c>
      <c r="D170" s="2">
        <v>156.44882999999999</v>
      </c>
      <c r="E170" s="3">
        <f t="shared" si="8"/>
        <v>-0.96956095217913751</v>
      </c>
      <c r="F170" s="2">
        <v>52687.748800000001</v>
      </c>
      <c r="G170" s="2">
        <v>69007.639890000006</v>
      </c>
      <c r="H170" s="3">
        <f t="shared" si="9"/>
        <v>0.30974735990238411</v>
      </c>
      <c r="I170" s="2">
        <v>72253.473540000006</v>
      </c>
      <c r="J170" s="3">
        <f t="shared" si="10"/>
        <v>-4.49228734754612E-2</v>
      </c>
      <c r="K170" s="2">
        <v>595559.44189999998</v>
      </c>
      <c r="L170" s="2">
        <v>585974.67984999996</v>
      </c>
      <c r="M170" s="3">
        <f t="shared" si="11"/>
        <v>-1.6093711854222259E-2</v>
      </c>
    </row>
    <row r="171" spans="1:13" x14ac:dyDescent="0.2">
      <c r="A171" s="1" t="s">
        <v>24</v>
      </c>
      <c r="B171" s="1" t="s">
        <v>102</v>
      </c>
      <c r="C171" s="2">
        <v>4990.7223100000001</v>
      </c>
      <c r="D171" s="2">
        <v>0</v>
      </c>
      <c r="E171" s="3">
        <f t="shared" si="8"/>
        <v>-1</v>
      </c>
      <c r="F171" s="2">
        <v>68725.946609999999</v>
      </c>
      <c r="G171" s="2">
        <v>64615.304510000002</v>
      </c>
      <c r="H171" s="3">
        <f t="shared" si="9"/>
        <v>-5.9812084121979581E-2</v>
      </c>
      <c r="I171" s="2">
        <v>48681.68348</v>
      </c>
      <c r="J171" s="3">
        <f t="shared" si="10"/>
        <v>0.32730217796486127</v>
      </c>
      <c r="K171" s="2">
        <v>562878.44608000002</v>
      </c>
      <c r="L171" s="2">
        <v>441906.27453</v>
      </c>
      <c r="M171" s="3">
        <f t="shared" si="11"/>
        <v>-0.21491704362189534</v>
      </c>
    </row>
    <row r="172" spans="1:13" x14ac:dyDescent="0.2">
      <c r="A172" s="1" t="s">
        <v>3</v>
      </c>
      <c r="B172" s="1" t="s">
        <v>102</v>
      </c>
      <c r="C172" s="2">
        <v>170.46145999999999</v>
      </c>
      <c r="D172" s="2">
        <v>0</v>
      </c>
      <c r="E172" s="3">
        <f t="shared" si="8"/>
        <v>-1</v>
      </c>
      <c r="F172" s="2">
        <v>4880.3485300000002</v>
      </c>
      <c r="G172" s="2">
        <v>3851.7930000000001</v>
      </c>
      <c r="H172" s="3">
        <f t="shared" si="9"/>
        <v>-0.21075452371431347</v>
      </c>
      <c r="I172" s="2">
        <v>5584.1578300000001</v>
      </c>
      <c r="J172" s="3">
        <f t="shared" si="10"/>
        <v>-0.31022848614577925</v>
      </c>
      <c r="K172" s="2">
        <v>28459.294190000001</v>
      </c>
      <c r="L172" s="2">
        <v>35867.122920000002</v>
      </c>
      <c r="M172" s="3">
        <f t="shared" si="11"/>
        <v>0.26029558851824786</v>
      </c>
    </row>
    <row r="173" spans="1:13" x14ac:dyDescent="0.2">
      <c r="A173" s="1" t="s">
        <v>27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85.858840000000001</v>
      </c>
      <c r="G173" s="2">
        <v>24.222740000000002</v>
      </c>
      <c r="H173" s="3">
        <f t="shared" si="9"/>
        <v>-0.71787715743655522</v>
      </c>
      <c r="I173" s="2">
        <v>54.6</v>
      </c>
      <c r="J173" s="3">
        <f t="shared" si="10"/>
        <v>-0.55636007326007331</v>
      </c>
      <c r="K173" s="2">
        <v>634.15634999999997</v>
      </c>
      <c r="L173" s="2">
        <v>1443.09815</v>
      </c>
      <c r="M173" s="3">
        <f t="shared" si="11"/>
        <v>1.2756188596077296</v>
      </c>
    </row>
    <row r="174" spans="1:13" x14ac:dyDescent="0.2">
      <c r="A174" s="1" t="s">
        <v>2</v>
      </c>
      <c r="B174" s="1" t="s">
        <v>102</v>
      </c>
      <c r="C174" s="2">
        <v>93.683040000000005</v>
      </c>
      <c r="D174" s="2">
        <v>0</v>
      </c>
      <c r="E174" s="3">
        <f t="shared" si="8"/>
        <v>-1</v>
      </c>
      <c r="F174" s="2">
        <v>1278.26279</v>
      </c>
      <c r="G174" s="2">
        <v>1664.6714899999999</v>
      </c>
      <c r="H174" s="3">
        <f t="shared" si="9"/>
        <v>0.30229206625032079</v>
      </c>
      <c r="I174" s="2">
        <v>1028.8785800000001</v>
      </c>
      <c r="J174" s="3">
        <f t="shared" si="10"/>
        <v>0.61794746470472717</v>
      </c>
      <c r="K174" s="2">
        <v>7202.3284899999999</v>
      </c>
      <c r="L174" s="2">
        <v>7481.3298800000002</v>
      </c>
      <c r="M174" s="3">
        <f t="shared" si="11"/>
        <v>3.8737665240814456E-2</v>
      </c>
    </row>
    <row r="175" spans="1:13" x14ac:dyDescent="0.2">
      <c r="A175" s="1" t="s">
        <v>34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273.22696999999999</v>
      </c>
      <c r="M175" s="3" t="str">
        <f t="shared" si="11"/>
        <v/>
      </c>
    </row>
    <row r="176" spans="1:13" x14ac:dyDescent="0.2">
      <c r="A176" s="1" t="s">
        <v>26</v>
      </c>
      <c r="B176" s="1" t="s">
        <v>102</v>
      </c>
      <c r="C176" s="2">
        <v>32.234490000000001</v>
      </c>
      <c r="D176" s="2">
        <v>56.929070000000003</v>
      </c>
      <c r="E176" s="3">
        <f t="shared" si="8"/>
        <v>0.7660918475831322</v>
      </c>
      <c r="F176" s="2">
        <v>725.35290999999995</v>
      </c>
      <c r="G176" s="2">
        <v>323.46127999999999</v>
      </c>
      <c r="H176" s="3">
        <f t="shared" si="9"/>
        <v>-0.55406357989244159</v>
      </c>
      <c r="I176" s="2">
        <v>253.22917000000001</v>
      </c>
      <c r="J176" s="3">
        <f t="shared" si="10"/>
        <v>0.27734604982514455</v>
      </c>
      <c r="K176" s="2">
        <v>3590.12709</v>
      </c>
      <c r="L176" s="2">
        <v>6261.87374</v>
      </c>
      <c r="M176" s="3">
        <f t="shared" si="11"/>
        <v>0.74419277730917321</v>
      </c>
    </row>
    <row r="177" spans="1:13" x14ac:dyDescent="0.2">
      <c r="A177" s="1" t="s">
        <v>30</v>
      </c>
      <c r="B177" s="1" t="s">
        <v>102</v>
      </c>
      <c r="C177" s="2">
        <v>0</v>
      </c>
      <c r="D177" s="2">
        <v>0</v>
      </c>
      <c r="E177" s="3" t="str">
        <f t="shared" si="8"/>
        <v/>
      </c>
      <c r="F177" s="2">
        <v>98.529070000000004</v>
      </c>
      <c r="G177" s="2">
        <v>41.803319999999999</v>
      </c>
      <c r="H177" s="3">
        <f t="shared" si="9"/>
        <v>-0.57572602684669616</v>
      </c>
      <c r="I177" s="2">
        <v>85.505409999999998</v>
      </c>
      <c r="J177" s="3">
        <f t="shared" si="10"/>
        <v>-0.51110321557431271</v>
      </c>
      <c r="K177" s="2">
        <v>766.15666999999996</v>
      </c>
      <c r="L177" s="2">
        <v>843.35343999999998</v>
      </c>
      <c r="M177" s="3">
        <f t="shared" si="11"/>
        <v>0.1007584649755775</v>
      </c>
    </row>
    <row r="178" spans="1:13" x14ac:dyDescent="0.2">
      <c r="A178" s="6" t="s">
        <v>0</v>
      </c>
      <c r="B178" s="6" t="s">
        <v>102</v>
      </c>
      <c r="C178" s="5">
        <v>23690.12341</v>
      </c>
      <c r="D178" s="5">
        <v>6117.9388300000001</v>
      </c>
      <c r="E178" s="4">
        <f t="shared" si="8"/>
        <v>-0.74175150022994329</v>
      </c>
      <c r="F178" s="5">
        <v>482259.02908000001</v>
      </c>
      <c r="G178" s="5">
        <v>590933.59505</v>
      </c>
      <c r="H178" s="4">
        <f t="shared" si="9"/>
        <v>0.22534480313892136</v>
      </c>
      <c r="I178" s="5">
        <v>528668.67559999996</v>
      </c>
      <c r="J178" s="4">
        <f t="shared" si="10"/>
        <v>0.11777682757415864</v>
      </c>
      <c r="K178" s="5">
        <v>4118307.21679</v>
      </c>
      <c r="L178" s="5">
        <v>4176964.6506500002</v>
      </c>
      <c r="M178" s="4">
        <f t="shared" si="11"/>
        <v>1.4243093283778929E-2</v>
      </c>
    </row>
    <row r="179" spans="1:13" x14ac:dyDescent="0.2">
      <c r="A179" s="1" t="s">
        <v>22</v>
      </c>
      <c r="B179" s="1" t="s">
        <v>101</v>
      </c>
      <c r="C179" s="2">
        <v>88.099170000000001</v>
      </c>
      <c r="D179" s="2">
        <v>0</v>
      </c>
      <c r="E179" s="3">
        <f t="shared" si="8"/>
        <v>-1</v>
      </c>
      <c r="F179" s="2">
        <v>1323.95109</v>
      </c>
      <c r="G179" s="2">
        <v>1522.9561200000001</v>
      </c>
      <c r="H179" s="3">
        <f t="shared" si="9"/>
        <v>0.15031146656633676</v>
      </c>
      <c r="I179" s="2">
        <v>1057.4149600000001</v>
      </c>
      <c r="J179" s="3">
        <f t="shared" si="10"/>
        <v>0.44026345154034896</v>
      </c>
      <c r="K179" s="2">
        <v>7143.6625800000002</v>
      </c>
      <c r="L179" s="2">
        <v>7614.3594499999999</v>
      </c>
      <c r="M179" s="3">
        <f t="shared" si="11"/>
        <v>6.5890131949653208E-2</v>
      </c>
    </row>
    <row r="180" spans="1:13" x14ac:dyDescent="0.2">
      <c r="A180" s="1" t="s">
        <v>21</v>
      </c>
      <c r="B180" s="1" t="s">
        <v>101</v>
      </c>
      <c r="C180" s="2">
        <v>2.9957199999999999</v>
      </c>
      <c r="D180" s="2">
        <v>1.39791</v>
      </c>
      <c r="E180" s="3">
        <f t="shared" si="8"/>
        <v>-0.53336426635333067</v>
      </c>
      <c r="F180" s="2">
        <v>1131.6411599999999</v>
      </c>
      <c r="G180" s="2">
        <v>1633.4346499999999</v>
      </c>
      <c r="H180" s="3">
        <f t="shared" si="9"/>
        <v>0.44342103109787923</v>
      </c>
      <c r="I180" s="2">
        <v>833.71550000000002</v>
      </c>
      <c r="J180" s="3">
        <f t="shared" si="10"/>
        <v>0.95922308029537651</v>
      </c>
      <c r="K180" s="2">
        <v>7636.6876000000002</v>
      </c>
      <c r="L180" s="2">
        <v>7742.0163199999997</v>
      </c>
      <c r="M180" s="3">
        <f t="shared" si="11"/>
        <v>1.3792461537905476E-2</v>
      </c>
    </row>
    <row r="181" spans="1:13" x14ac:dyDescent="0.2">
      <c r="A181" s="1" t="s">
        <v>20</v>
      </c>
      <c r="B181" s="1" t="s">
        <v>101</v>
      </c>
      <c r="C181" s="2">
        <v>83.678359999999998</v>
      </c>
      <c r="D181" s="2">
        <v>0</v>
      </c>
      <c r="E181" s="3">
        <f t="shared" si="8"/>
        <v>-1</v>
      </c>
      <c r="F181" s="2">
        <v>2779.8312500000002</v>
      </c>
      <c r="G181" s="2">
        <v>4419.8347199999998</v>
      </c>
      <c r="H181" s="3">
        <f t="shared" si="9"/>
        <v>0.58996511748689762</v>
      </c>
      <c r="I181" s="2">
        <v>2780.3412699999999</v>
      </c>
      <c r="J181" s="3">
        <f t="shared" si="10"/>
        <v>0.58967345760400125</v>
      </c>
      <c r="K181" s="2">
        <v>17212.686989999998</v>
      </c>
      <c r="L181" s="2">
        <v>22822.465619999999</v>
      </c>
      <c r="M181" s="3">
        <f t="shared" si="11"/>
        <v>0.3259095243676422</v>
      </c>
    </row>
    <row r="182" spans="1:13" x14ac:dyDescent="0.2">
      <c r="A182" s="1" t="s">
        <v>19</v>
      </c>
      <c r="B182" s="1" t="s">
        <v>101</v>
      </c>
      <c r="C182" s="2">
        <v>117.42</v>
      </c>
      <c r="D182" s="2">
        <v>0</v>
      </c>
      <c r="E182" s="3">
        <f t="shared" si="8"/>
        <v>-1</v>
      </c>
      <c r="F182" s="2">
        <v>3701.4126000000001</v>
      </c>
      <c r="G182" s="2">
        <v>137.86904000000001</v>
      </c>
      <c r="H182" s="3">
        <f t="shared" si="9"/>
        <v>-0.96275231785832249</v>
      </c>
      <c r="I182" s="2">
        <v>64.330060000000003</v>
      </c>
      <c r="J182" s="3">
        <f t="shared" si="10"/>
        <v>1.1431511178444418</v>
      </c>
      <c r="K182" s="2">
        <v>15379.11001</v>
      </c>
      <c r="L182" s="2">
        <v>1497.7331799999999</v>
      </c>
      <c r="M182" s="3">
        <f t="shared" si="11"/>
        <v>-0.90261249324400927</v>
      </c>
    </row>
    <row r="183" spans="1:13" x14ac:dyDescent="0.2">
      <c r="A183" s="1" t="s">
        <v>18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11.19003</v>
      </c>
      <c r="G183" s="2">
        <v>81.038579999999996</v>
      </c>
      <c r="H183" s="3">
        <f t="shared" si="9"/>
        <v>6.2420342036616523</v>
      </c>
      <c r="I183" s="2">
        <v>53.950949999999999</v>
      </c>
      <c r="J183" s="3">
        <f t="shared" si="10"/>
        <v>0.50207883271749609</v>
      </c>
      <c r="K183" s="2">
        <v>1653.10115</v>
      </c>
      <c r="L183" s="2">
        <v>1272.19668</v>
      </c>
      <c r="M183" s="3">
        <f t="shared" si="11"/>
        <v>-0.23041812656170491</v>
      </c>
    </row>
    <row r="184" spans="1:13" x14ac:dyDescent="0.2">
      <c r="A184" s="1" t="s">
        <v>17</v>
      </c>
      <c r="B184" s="1" t="s">
        <v>101</v>
      </c>
      <c r="C184" s="2">
        <v>15.57864</v>
      </c>
      <c r="D184" s="2">
        <v>2.0595599999999998</v>
      </c>
      <c r="E184" s="3">
        <f t="shared" si="8"/>
        <v>-0.8677959051624532</v>
      </c>
      <c r="F184" s="2">
        <v>1465.47324</v>
      </c>
      <c r="G184" s="2">
        <v>1360.83079</v>
      </c>
      <c r="H184" s="3">
        <f t="shared" si="9"/>
        <v>-7.1405227433562701E-2</v>
      </c>
      <c r="I184" s="2">
        <v>1155.62916</v>
      </c>
      <c r="J184" s="3">
        <f t="shared" si="10"/>
        <v>0.17756702331741092</v>
      </c>
      <c r="K184" s="2">
        <v>5943.4026800000001</v>
      </c>
      <c r="L184" s="2">
        <v>9345.9993900000009</v>
      </c>
      <c r="M184" s="3">
        <f t="shared" si="11"/>
        <v>0.5724997771815119</v>
      </c>
    </row>
    <row r="185" spans="1:13" x14ac:dyDescent="0.2">
      <c r="A185" s="1" t="s">
        <v>16</v>
      </c>
      <c r="B185" s="1" t="s">
        <v>101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1.492</v>
      </c>
      <c r="H185" s="3" t="str">
        <f t="shared" si="9"/>
        <v/>
      </c>
      <c r="I185" s="2">
        <v>4.24</v>
      </c>
      <c r="J185" s="3">
        <f t="shared" si="10"/>
        <v>-0.64811320754716983</v>
      </c>
      <c r="K185" s="2">
        <v>80.478790000000004</v>
      </c>
      <c r="L185" s="2">
        <v>60.599240000000002</v>
      </c>
      <c r="M185" s="3">
        <f t="shared" si="11"/>
        <v>-0.24701601502706494</v>
      </c>
    </row>
    <row r="186" spans="1:13" x14ac:dyDescent="0.2">
      <c r="A186" s="1" t="s">
        <v>15</v>
      </c>
      <c r="B186" s="1" t="s">
        <v>101</v>
      </c>
      <c r="C186" s="2">
        <v>15</v>
      </c>
      <c r="D186" s="2">
        <v>0</v>
      </c>
      <c r="E186" s="3">
        <f t="shared" si="8"/>
        <v>-1</v>
      </c>
      <c r="F186" s="2">
        <v>21.14676</v>
      </c>
      <c r="G186" s="2">
        <v>78.975700000000003</v>
      </c>
      <c r="H186" s="3">
        <f t="shared" si="9"/>
        <v>2.7346477663717752</v>
      </c>
      <c r="I186" s="2">
        <v>16.969909999999999</v>
      </c>
      <c r="J186" s="3">
        <f t="shared" si="10"/>
        <v>3.6538667559226896</v>
      </c>
      <c r="K186" s="2">
        <v>491.82384999999999</v>
      </c>
      <c r="L186" s="2">
        <v>1329.42419</v>
      </c>
      <c r="M186" s="3">
        <f t="shared" si="11"/>
        <v>1.7030494556130207</v>
      </c>
    </row>
    <row r="187" spans="1:13" x14ac:dyDescent="0.2">
      <c r="A187" s="1" t="s">
        <v>14</v>
      </c>
      <c r="B187" s="1" t="s">
        <v>101</v>
      </c>
      <c r="C187" s="2">
        <v>0</v>
      </c>
      <c r="D187" s="2">
        <v>0</v>
      </c>
      <c r="E187" s="3" t="str">
        <f t="shared" si="8"/>
        <v/>
      </c>
      <c r="F187" s="2">
        <v>20.985520000000001</v>
      </c>
      <c r="G187" s="2">
        <v>21.330359999999999</v>
      </c>
      <c r="H187" s="3">
        <f t="shared" si="9"/>
        <v>1.6432282831209122E-2</v>
      </c>
      <c r="I187" s="2">
        <v>24.146439999999998</v>
      </c>
      <c r="J187" s="3">
        <f t="shared" si="10"/>
        <v>-0.11662505942905044</v>
      </c>
      <c r="K187" s="2">
        <v>350.60091</v>
      </c>
      <c r="L187" s="2">
        <v>839.41600000000005</v>
      </c>
      <c r="M187" s="3">
        <f t="shared" si="11"/>
        <v>1.3942208250400721</v>
      </c>
    </row>
    <row r="188" spans="1:13" x14ac:dyDescent="0.2">
      <c r="A188" s="1" t="s">
        <v>13</v>
      </c>
      <c r="B188" s="1" t="s">
        <v>101</v>
      </c>
      <c r="C188" s="2">
        <v>85.671480000000003</v>
      </c>
      <c r="D188" s="2">
        <v>0</v>
      </c>
      <c r="E188" s="3">
        <f t="shared" si="8"/>
        <v>-1</v>
      </c>
      <c r="F188" s="2">
        <v>1464.9847</v>
      </c>
      <c r="G188" s="2">
        <v>2031.78459</v>
      </c>
      <c r="H188" s="3">
        <f t="shared" si="9"/>
        <v>0.38689816350983053</v>
      </c>
      <c r="I188" s="2">
        <v>1576.6492699999999</v>
      </c>
      <c r="J188" s="3">
        <f t="shared" si="10"/>
        <v>0.28867252131477539</v>
      </c>
      <c r="K188" s="2">
        <v>11253.66267</v>
      </c>
      <c r="L188" s="2">
        <v>11643.8951</v>
      </c>
      <c r="M188" s="3">
        <f t="shared" si="11"/>
        <v>3.4676037610428923E-2</v>
      </c>
    </row>
    <row r="189" spans="1:13" x14ac:dyDescent="0.2">
      <c r="A189" s="1" t="s">
        <v>12</v>
      </c>
      <c r="B189" s="1" t="s">
        <v>101</v>
      </c>
      <c r="C189" s="2">
        <v>30.7</v>
      </c>
      <c r="D189" s="2">
        <v>0</v>
      </c>
      <c r="E189" s="3">
        <f t="shared" si="8"/>
        <v>-1</v>
      </c>
      <c r="F189" s="2">
        <v>2181.9219699999999</v>
      </c>
      <c r="G189" s="2">
        <v>2833.1008499999998</v>
      </c>
      <c r="H189" s="3">
        <f t="shared" si="9"/>
        <v>0.29844278986750372</v>
      </c>
      <c r="I189" s="2">
        <v>2323.2349599999998</v>
      </c>
      <c r="J189" s="3">
        <f t="shared" si="10"/>
        <v>0.21946376443990845</v>
      </c>
      <c r="K189" s="2">
        <v>17268.522919999999</v>
      </c>
      <c r="L189" s="2">
        <v>19226.760760000001</v>
      </c>
      <c r="M189" s="3">
        <f t="shared" si="11"/>
        <v>0.11339926692467817</v>
      </c>
    </row>
    <row r="190" spans="1:13" x14ac:dyDescent="0.2">
      <c r="A190" s="1" t="s">
        <v>11</v>
      </c>
      <c r="B190" s="1" t="s">
        <v>101</v>
      </c>
      <c r="C190" s="2">
        <v>12.61219</v>
      </c>
      <c r="D190" s="2">
        <v>0</v>
      </c>
      <c r="E190" s="3">
        <f t="shared" si="8"/>
        <v>-1</v>
      </c>
      <c r="F190" s="2">
        <v>1766.98471</v>
      </c>
      <c r="G190" s="2">
        <v>2578.2359700000002</v>
      </c>
      <c r="H190" s="3">
        <f t="shared" si="9"/>
        <v>0.45911617424239082</v>
      </c>
      <c r="I190" s="2">
        <v>2355.8278100000002</v>
      </c>
      <c r="J190" s="3">
        <f t="shared" si="10"/>
        <v>9.4407646881458529E-2</v>
      </c>
      <c r="K190" s="2">
        <v>13238.80899</v>
      </c>
      <c r="L190" s="2">
        <v>16143.92914</v>
      </c>
      <c r="M190" s="3">
        <f t="shared" si="11"/>
        <v>0.21943969069985059</v>
      </c>
    </row>
    <row r="191" spans="1:13" x14ac:dyDescent="0.2">
      <c r="A191" s="1" t="s">
        <v>10</v>
      </c>
      <c r="B191" s="1" t="s">
        <v>101</v>
      </c>
      <c r="C191" s="2">
        <v>164.06004999999999</v>
      </c>
      <c r="D191" s="2">
        <v>0</v>
      </c>
      <c r="E191" s="3">
        <f t="shared" si="8"/>
        <v>-1</v>
      </c>
      <c r="F191" s="2">
        <v>8837.7708000000002</v>
      </c>
      <c r="G191" s="2">
        <v>11448.85615</v>
      </c>
      <c r="H191" s="3">
        <f t="shared" si="9"/>
        <v>0.29544614915788481</v>
      </c>
      <c r="I191" s="2">
        <v>9339.2664800000002</v>
      </c>
      <c r="J191" s="3">
        <f t="shared" si="10"/>
        <v>0.22588387155647349</v>
      </c>
      <c r="K191" s="2">
        <v>66168.241479999997</v>
      </c>
      <c r="L191" s="2">
        <v>83995.152040000001</v>
      </c>
      <c r="M191" s="3">
        <f t="shared" si="11"/>
        <v>0.2694179286204601</v>
      </c>
    </row>
    <row r="192" spans="1:13" x14ac:dyDescent="0.2">
      <c r="A192" s="1" t="s">
        <v>28</v>
      </c>
      <c r="B192" s="1" t="s">
        <v>101</v>
      </c>
      <c r="C192" s="2">
        <v>0</v>
      </c>
      <c r="D192" s="2">
        <v>0</v>
      </c>
      <c r="E192" s="3" t="str">
        <f t="shared" si="8"/>
        <v/>
      </c>
      <c r="F192" s="2">
        <v>71.023849999999996</v>
      </c>
      <c r="G192" s="2">
        <v>40.667990000000003</v>
      </c>
      <c r="H192" s="3">
        <f t="shared" si="9"/>
        <v>-0.42740375240148198</v>
      </c>
      <c r="I192" s="2">
        <v>54.835279999999997</v>
      </c>
      <c r="J192" s="3">
        <f t="shared" si="10"/>
        <v>-0.25836085819202514</v>
      </c>
      <c r="K192" s="2">
        <v>849.13392999999996</v>
      </c>
      <c r="L192" s="2">
        <v>653.67271000000005</v>
      </c>
      <c r="M192" s="3">
        <f t="shared" si="11"/>
        <v>-0.23018891731249025</v>
      </c>
    </row>
    <row r="193" spans="1:13" x14ac:dyDescent="0.2">
      <c r="A193" s="1" t="s">
        <v>9</v>
      </c>
      <c r="B193" s="1" t="s">
        <v>101</v>
      </c>
      <c r="C193" s="2">
        <v>936.15917000000002</v>
      </c>
      <c r="D193" s="2">
        <v>16.749359999999999</v>
      </c>
      <c r="E193" s="3">
        <f t="shared" si="8"/>
        <v>-0.98210842713851743</v>
      </c>
      <c r="F193" s="2">
        <v>20558.1217</v>
      </c>
      <c r="G193" s="2">
        <v>26215.868729999998</v>
      </c>
      <c r="H193" s="3">
        <f t="shared" si="9"/>
        <v>0.27520739066351574</v>
      </c>
      <c r="I193" s="2">
        <v>20602.422419999999</v>
      </c>
      <c r="J193" s="3">
        <f t="shared" si="10"/>
        <v>0.27246535361544155</v>
      </c>
      <c r="K193" s="2">
        <v>136275.34940000001</v>
      </c>
      <c r="L193" s="2">
        <v>177542.65776</v>
      </c>
      <c r="M193" s="3">
        <f t="shared" si="11"/>
        <v>0.30282298700163879</v>
      </c>
    </row>
    <row r="194" spans="1:13" x14ac:dyDescent="0.2">
      <c r="A194" s="1" t="s">
        <v>8</v>
      </c>
      <c r="B194" s="1" t="s">
        <v>101</v>
      </c>
      <c r="C194" s="2">
        <v>19.429639999999999</v>
      </c>
      <c r="D194" s="2">
        <v>0</v>
      </c>
      <c r="E194" s="3">
        <f t="shared" si="8"/>
        <v>-1</v>
      </c>
      <c r="F194" s="2">
        <v>1422.2882400000001</v>
      </c>
      <c r="G194" s="2">
        <v>3973.9945499999999</v>
      </c>
      <c r="H194" s="3">
        <f t="shared" si="9"/>
        <v>1.7940852200254427</v>
      </c>
      <c r="I194" s="2">
        <v>1944.4705200000001</v>
      </c>
      <c r="J194" s="3">
        <f t="shared" si="10"/>
        <v>1.0437412185606187</v>
      </c>
      <c r="K194" s="2">
        <v>13795.31647</v>
      </c>
      <c r="L194" s="2">
        <v>23316.798470000002</v>
      </c>
      <c r="M194" s="3">
        <f t="shared" si="11"/>
        <v>0.69019670702777303</v>
      </c>
    </row>
    <row r="195" spans="1:13" x14ac:dyDescent="0.2">
      <c r="A195" s="1" t="s">
        <v>7</v>
      </c>
      <c r="B195" s="1" t="s">
        <v>101</v>
      </c>
      <c r="C195" s="2">
        <v>0</v>
      </c>
      <c r="D195" s="2">
        <v>0</v>
      </c>
      <c r="E195" s="3" t="str">
        <f t="shared" si="8"/>
        <v/>
      </c>
      <c r="F195" s="2">
        <v>529.32097999999996</v>
      </c>
      <c r="G195" s="2">
        <v>804.13570000000004</v>
      </c>
      <c r="H195" s="3">
        <f t="shared" si="9"/>
        <v>0.51918350185174988</v>
      </c>
      <c r="I195" s="2">
        <v>490.85712000000001</v>
      </c>
      <c r="J195" s="3">
        <f t="shared" si="10"/>
        <v>0.63822763740291677</v>
      </c>
      <c r="K195" s="2">
        <v>4108.5446499999998</v>
      </c>
      <c r="L195" s="2">
        <v>5437.1894400000001</v>
      </c>
      <c r="M195" s="3">
        <f t="shared" si="11"/>
        <v>0.32338574925795194</v>
      </c>
    </row>
    <row r="196" spans="1:13" x14ac:dyDescent="0.2">
      <c r="A196" s="1" t="s">
        <v>6</v>
      </c>
      <c r="B196" s="1" t="s">
        <v>101</v>
      </c>
      <c r="C196" s="2">
        <v>520.24744999999996</v>
      </c>
      <c r="D196" s="2">
        <v>0</v>
      </c>
      <c r="E196" s="3">
        <f t="shared" si="8"/>
        <v>-1</v>
      </c>
      <c r="F196" s="2">
        <v>9320.8320999999996</v>
      </c>
      <c r="G196" s="2">
        <v>13500.648950000001</v>
      </c>
      <c r="H196" s="3">
        <f t="shared" si="9"/>
        <v>0.44843816572986017</v>
      </c>
      <c r="I196" s="2">
        <v>10490.658079999999</v>
      </c>
      <c r="J196" s="3">
        <f t="shared" si="10"/>
        <v>0.28692107273407585</v>
      </c>
      <c r="K196" s="2">
        <v>70247.529620000001</v>
      </c>
      <c r="L196" s="2">
        <v>84338.528919999997</v>
      </c>
      <c r="M196" s="3">
        <f t="shared" si="11"/>
        <v>0.20059067381051632</v>
      </c>
    </row>
    <row r="197" spans="1:13" x14ac:dyDescent="0.2">
      <c r="A197" s="1" t="s">
        <v>5</v>
      </c>
      <c r="B197" s="1" t="s">
        <v>101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1.7651300000000001</v>
      </c>
      <c r="G197" s="2">
        <v>0</v>
      </c>
      <c r="H197" s="3">
        <f t="shared" ref="H197:H260" si="13">IF(F197=0,"",(G197/F197-1))</f>
        <v>-1</v>
      </c>
      <c r="I197" s="2">
        <v>421.04572000000002</v>
      </c>
      <c r="J197" s="3">
        <f t="shared" ref="J197:J260" si="14">IF(I197=0,"",(G197/I197-1))</f>
        <v>-1</v>
      </c>
      <c r="K197" s="2">
        <v>209.29035999999999</v>
      </c>
      <c r="L197" s="2">
        <v>5988.0702600000004</v>
      </c>
      <c r="M197" s="3">
        <f t="shared" ref="M197:M260" si="15">IF(K197=0,"",(L197/K197-1))</f>
        <v>27.611304696499165</v>
      </c>
    </row>
    <row r="198" spans="1:13" x14ac:dyDescent="0.2">
      <c r="A198" s="1" t="s">
        <v>4</v>
      </c>
      <c r="B198" s="1" t="s">
        <v>101</v>
      </c>
      <c r="C198" s="2">
        <v>16.912710000000001</v>
      </c>
      <c r="D198" s="2">
        <v>0</v>
      </c>
      <c r="E198" s="3">
        <f t="shared" si="12"/>
        <v>-1</v>
      </c>
      <c r="F198" s="2">
        <v>1336.01142</v>
      </c>
      <c r="G198" s="2">
        <v>1977.8316600000001</v>
      </c>
      <c r="H198" s="3">
        <f t="shared" si="13"/>
        <v>0.48040026484204756</v>
      </c>
      <c r="I198" s="2">
        <v>904.18732999999997</v>
      </c>
      <c r="J198" s="3">
        <f t="shared" si="14"/>
        <v>1.1874135971358943</v>
      </c>
      <c r="K198" s="2">
        <v>7938.3172699999996</v>
      </c>
      <c r="L198" s="2">
        <v>11105.809310000001</v>
      </c>
      <c r="M198" s="3">
        <f t="shared" si="15"/>
        <v>0.39901303163711943</v>
      </c>
    </row>
    <row r="199" spans="1:13" x14ac:dyDescent="0.2">
      <c r="A199" s="1" t="s">
        <v>24</v>
      </c>
      <c r="B199" s="1" t="s">
        <v>101</v>
      </c>
      <c r="C199" s="2">
        <v>12.866300000000001</v>
      </c>
      <c r="D199" s="2">
        <v>0</v>
      </c>
      <c r="E199" s="3">
        <f t="shared" si="12"/>
        <v>-1</v>
      </c>
      <c r="F199" s="2">
        <v>130.08085</v>
      </c>
      <c r="G199" s="2">
        <v>2897.6298700000002</v>
      </c>
      <c r="H199" s="3">
        <f t="shared" si="13"/>
        <v>21.275606824524903</v>
      </c>
      <c r="I199" s="2">
        <v>2993.7025199999998</v>
      </c>
      <c r="J199" s="3">
        <f t="shared" si="14"/>
        <v>-3.2091582032004795E-2</v>
      </c>
      <c r="K199" s="2">
        <v>2254.9550599999998</v>
      </c>
      <c r="L199" s="2">
        <v>10023.62241</v>
      </c>
      <c r="M199" s="3">
        <f t="shared" si="15"/>
        <v>3.4451539579684578</v>
      </c>
    </row>
    <row r="200" spans="1:13" x14ac:dyDescent="0.2">
      <c r="A200" s="1" t="s">
        <v>3</v>
      </c>
      <c r="B200" s="1" t="s">
        <v>101</v>
      </c>
      <c r="C200" s="2">
        <v>146.47445999999999</v>
      </c>
      <c r="D200" s="2">
        <v>0</v>
      </c>
      <c r="E200" s="3">
        <f t="shared" si="12"/>
        <v>-1</v>
      </c>
      <c r="F200" s="2">
        <v>1398.5267100000001</v>
      </c>
      <c r="G200" s="2">
        <v>1113.69535</v>
      </c>
      <c r="H200" s="3">
        <f t="shared" si="13"/>
        <v>-0.20366529860555904</v>
      </c>
      <c r="I200" s="2">
        <v>1310.1493599999999</v>
      </c>
      <c r="J200" s="3">
        <f t="shared" si="14"/>
        <v>-0.14994779679165737</v>
      </c>
      <c r="K200" s="2">
        <v>12864.32655</v>
      </c>
      <c r="L200" s="2">
        <v>10387.725630000001</v>
      </c>
      <c r="M200" s="3">
        <f t="shared" si="15"/>
        <v>-0.19251695068328312</v>
      </c>
    </row>
    <row r="201" spans="1:13" x14ac:dyDescent="0.2">
      <c r="A201" s="1" t="s">
        <v>27</v>
      </c>
      <c r="B201" s="1" t="s">
        <v>101</v>
      </c>
      <c r="C201" s="2">
        <v>68.794399999999996</v>
      </c>
      <c r="D201" s="2">
        <v>112.3171</v>
      </c>
      <c r="E201" s="3">
        <f t="shared" si="12"/>
        <v>0.63264887839707895</v>
      </c>
      <c r="F201" s="2">
        <v>1808.4929</v>
      </c>
      <c r="G201" s="2">
        <v>2503.64282</v>
      </c>
      <c r="H201" s="3">
        <f t="shared" si="13"/>
        <v>0.38438078468541415</v>
      </c>
      <c r="I201" s="2">
        <v>1491.33871</v>
      </c>
      <c r="J201" s="3">
        <f t="shared" si="14"/>
        <v>0.67878886480456213</v>
      </c>
      <c r="K201" s="2">
        <v>25834.45926</v>
      </c>
      <c r="L201" s="2">
        <v>29352.702730000001</v>
      </c>
      <c r="M201" s="3">
        <f t="shared" si="15"/>
        <v>0.13618413432199716</v>
      </c>
    </row>
    <row r="202" spans="1:13" x14ac:dyDescent="0.2">
      <c r="A202" s="1" t="s">
        <v>2</v>
      </c>
      <c r="B202" s="1" t="s">
        <v>101</v>
      </c>
      <c r="C202" s="2">
        <v>3.5560000000000001E-2</v>
      </c>
      <c r="D202" s="2">
        <v>0</v>
      </c>
      <c r="E202" s="3">
        <f t="shared" si="12"/>
        <v>-1</v>
      </c>
      <c r="F202" s="2">
        <v>918.89594999999997</v>
      </c>
      <c r="G202" s="2">
        <v>360.10345000000001</v>
      </c>
      <c r="H202" s="3">
        <f t="shared" si="13"/>
        <v>-0.6081129207284024</v>
      </c>
      <c r="I202" s="2">
        <v>378.99005</v>
      </c>
      <c r="J202" s="3">
        <f t="shared" si="14"/>
        <v>-4.9834025985642572E-2</v>
      </c>
      <c r="K202" s="2">
        <v>4264.9868699999997</v>
      </c>
      <c r="L202" s="2">
        <v>2694.0370699999999</v>
      </c>
      <c r="M202" s="3">
        <f t="shared" si="15"/>
        <v>-0.36833637426883803</v>
      </c>
    </row>
    <row r="203" spans="1:13" x14ac:dyDescent="0.2">
      <c r="A203" s="1" t="s">
        <v>34</v>
      </c>
      <c r="B203" s="1" t="s">
        <v>101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3.5179999999999998</v>
      </c>
      <c r="M203" s="3" t="str">
        <f t="shared" si="15"/>
        <v/>
      </c>
    </row>
    <row r="204" spans="1:13" x14ac:dyDescent="0.2">
      <c r="A204" s="1" t="s">
        <v>26</v>
      </c>
      <c r="B204" s="1" t="s">
        <v>101</v>
      </c>
      <c r="C204" s="2">
        <v>350.94585000000001</v>
      </c>
      <c r="D204" s="2">
        <v>1049.69317</v>
      </c>
      <c r="E204" s="3">
        <f t="shared" si="12"/>
        <v>1.9910402701727348</v>
      </c>
      <c r="F204" s="2">
        <v>13445.543309999999</v>
      </c>
      <c r="G204" s="2">
        <v>17820.42541</v>
      </c>
      <c r="H204" s="3">
        <f t="shared" si="13"/>
        <v>0.32537785934958996</v>
      </c>
      <c r="I204" s="2">
        <v>18174.299190000002</v>
      </c>
      <c r="J204" s="3">
        <f t="shared" si="14"/>
        <v>-1.9471110071452635E-2</v>
      </c>
      <c r="K204" s="2">
        <v>181928.01349000001</v>
      </c>
      <c r="L204" s="2">
        <v>231609.97406000001</v>
      </c>
      <c r="M204" s="3">
        <f t="shared" si="15"/>
        <v>0.27308581903869822</v>
      </c>
    </row>
    <row r="205" spans="1:13" x14ac:dyDescent="0.2">
      <c r="A205" s="1" t="s">
        <v>30</v>
      </c>
      <c r="B205" s="1" t="s">
        <v>101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4.6393899999999997</v>
      </c>
      <c r="H205" s="3" t="str">
        <f t="shared" si="13"/>
        <v/>
      </c>
      <c r="I205" s="2">
        <v>29.128250000000001</v>
      </c>
      <c r="J205" s="3">
        <f t="shared" si="14"/>
        <v>-0.8407254126149013</v>
      </c>
      <c r="K205" s="2">
        <v>16.96041</v>
      </c>
      <c r="L205" s="2">
        <v>181.28753</v>
      </c>
      <c r="M205" s="3">
        <f t="shared" si="15"/>
        <v>9.688864832866658</v>
      </c>
    </row>
    <row r="206" spans="1:13" x14ac:dyDescent="0.2">
      <c r="A206" s="6" t="s">
        <v>0</v>
      </c>
      <c r="B206" s="6" t="s">
        <v>101</v>
      </c>
      <c r="C206" s="5">
        <v>2687.6811499999999</v>
      </c>
      <c r="D206" s="5">
        <v>1182.2171000000001</v>
      </c>
      <c r="E206" s="4">
        <f t="shared" si="12"/>
        <v>-0.56013491406895488</v>
      </c>
      <c r="F206" s="5">
        <v>75648.196970000005</v>
      </c>
      <c r="G206" s="5">
        <v>99363.023390000002</v>
      </c>
      <c r="H206" s="4">
        <f t="shared" si="13"/>
        <v>0.31348832318375863</v>
      </c>
      <c r="I206" s="5">
        <v>80871.801319999999</v>
      </c>
      <c r="J206" s="4">
        <f t="shared" si="14"/>
        <v>0.22864857426425389</v>
      </c>
      <c r="K206" s="5">
        <v>624407.97395999997</v>
      </c>
      <c r="L206" s="5">
        <v>776169.54140999995</v>
      </c>
      <c r="M206" s="4">
        <f t="shared" si="15"/>
        <v>0.24304873380704439</v>
      </c>
    </row>
    <row r="207" spans="1:13" x14ac:dyDescent="0.2">
      <c r="A207" s="1" t="s">
        <v>21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191.363</v>
      </c>
      <c r="G207" s="2">
        <v>181.886</v>
      </c>
      <c r="H207" s="3">
        <f t="shared" si="13"/>
        <v>-4.952368012625219E-2</v>
      </c>
      <c r="I207" s="2">
        <v>184.51624000000001</v>
      </c>
      <c r="J207" s="3">
        <f t="shared" si="14"/>
        <v>-1.4254788629987303E-2</v>
      </c>
      <c r="K207" s="2">
        <v>828.36500000000001</v>
      </c>
      <c r="L207" s="2">
        <v>1055.4686899999999</v>
      </c>
      <c r="M207" s="3">
        <f t="shared" si="15"/>
        <v>0.27415896374182869</v>
      </c>
    </row>
    <row r="208" spans="1:13" x14ac:dyDescent="0.2">
      <c r="A208" s="1" t="s">
        <v>20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0.70599999999999996</v>
      </c>
      <c r="L208" s="2">
        <v>0</v>
      </c>
      <c r="M208" s="3">
        <f t="shared" si="15"/>
        <v>-1</v>
      </c>
    </row>
    <row r="209" spans="1:13" x14ac:dyDescent="0.2">
      <c r="A209" s="1" t="s">
        <v>17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1.6954</v>
      </c>
      <c r="L209" s="2">
        <v>5.2569999999999997</v>
      </c>
      <c r="M209" s="3">
        <f t="shared" si="15"/>
        <v>2.1007431874483897</v>
      </c>
    </row>
    <row r="210" spans="1:13" x14ac:dyDescent="0.2">
      <c r="A210" s="1" t="s">
        <v>12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4.8476900000000001</v>
      </c>
      <c r="M210" s="3" t="str">
        <f t="shared" si="15"/>
        <v/>
      </c>
    </row>
    <row r="211" spans="1:13" x14ac:dyDescent="0.2">
      <c r="A211" s="1" t="s">
        <v>11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0.79530999999999996</v>
      </c>
      <c r="L211" s="2">
        <v>0</v>
      </c>
      <c r="M211" s="3">
        <f t="shared" si="15"/>
        <v>-1</v>
      </c>
    </row>
    <row r="212" spans="1:13" x14ac:dyDescent="0.2">
      <c r="A212" s="1" t="s">
        <v>10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0.77500000000000002</v>
      </c>
      <c r="G212" s="2">
        <v>33.920160000000003</v>
      </c>
      <c r="H212" s="3">
        <f t="shared" si="13"/>
        <v>42.76794838709678</v>
      </c>
      <c r="I212" s="2">
        <v>14.758749999999999</v>
      </c>
      <c r="J212" s="3">
        <f t="shared" si="14"/>
        <v>1.2983084610824092</v>
      </c>
      <c r="K212" s="2">
        <v>18.628550000000001</v>
      </c>
      <c r="L212" s="2">
        <v>74.752399999999994</v>
      </c>
      <c r="M212" s="3">
        <f t="shared" si="15"/>
        <v>3.0127868245247207</v>
      </c>
    </row>
    <row r="213" spans="1:13" x14ac:dyDescent="0.2">
      <c r="A213" s="1" t="s">
        <v>9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6.76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231.37676999999999</v>
      </c>
      <c r="L213" s="2">
        <v>255.02015</v>
      </c>
      <c r="M213" s="3">
        <f t="shared" si="15"/>
        <v>0.10218562563562461</v>
      </c>
    </row>
    <row r="214" spans="1:13" x14ac:dyDescent="0.2">
      <c r="A214" s="1" t="s">
        <v>8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35.52852</v>
      </c>
      <c r="L214" s="2">
        <v>12</v>
      </c>
      <c r="M214" s="3">
        <f t="shared" si="15"/>
        <v>-0.66224317815659084</v>
      </c>
    </row>
    <row r="215" spans="1:13" x14ac:dyDescent="0.2">
      <c r="A215" s="1" t="s">
        <v>7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1.3449</v>
      </c>
      <c r="M215" s="3" t="str">
        <f t="shared" si="15"/>
        <v/>
      </c>
    </row>
    <row r="216" spans="1:13" x14ac:dyDescent="0.2">
      <c r="A216" s="1" t="s">
        <v>6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13.274710000000001</v>
      </c>
      <c r="H216" s="3" t="str">
        <f t="shared" si="13"/>
        <v/>
      </c>
      <c r="I216" s="2">
        <v>0.47415000000000002</v>
      </c>
      <c r="J216" s="3">
        <f t="shared" si="14"/>
        <v>26.996857534535486</v>
      </c>
      <c r="K216" s="2">
        <v>78.458929999999995</v>
      </c>
      <c r="L216" s="2">
        <v>22.767250000000001</v>
      </c>
      <c r="M216" s="3">
        <f t="shared" si="15"/>
        <v>-0.70981951958814626</v>
      </c>
    </row>
    <row r="217" spans="1:13" x14ac:dyDescent="0.2">
      <c r="A217" s="1" t="s">
        <v>4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1.3348199999999999</v>
      </c>
      <c r="M217" s="3" t="str">
        <f t="shared" si="15"/>
        <v/>
      </c>
    </row>
    <row r="218" spans="1:13" x14ac:dyDescent="0.2">
      <c r="A218" s="1" t="s">
        <v>2</v>
      </c>
      <c r="B218" s="1" t="s">
        <v>100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26</v>
      </c>
      <c r="B219" s="1" t="s">
        <v>100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</v>
      </c>
      <c r="L219" s="2">
        <v>0.41127999999999998</v>
      </c>
      <c r="M219" s="3" t="str">
        <f t="shared" si="15"/>
        <v/>
      </c>
    </row>
    <row r="220" spans="1:13" x14ac:dyDescent="0.2">
      <c r="A220" s="1" t="s">
        <v>30</v>
      </c>
      <c r="B220" s="1" t="s">
        <v>100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0.26968999999999999</v>
      </c>
      <c r="M220" s="3" t="str">
        <f t="shared" si="15"/>
        <v/>
      </c>
    </row>
    <row r="221" spans="1:13" x14ac:dyDescent="0.2">
      <c r="A221" s="6" t="s">
        <v>0</v>
      </c>
      <c r="B221" s="6" t="s">
        <v>100</v>
      </c>
      <c r="C221" s="5">
        <v>0</v>
      </c>
      <c r="D221" s="5">
        <v>0</v>
      </c>
      <c r="E221" s="4" t="str">
        <f t="shared" si="12"/>
        <v/>
      </c>
      <c r="F221" s="5">
        <v>192.13800000000001</v>
      </c>
      <c r="G221" s="5">
        <v>235.84087</v>
      </c>
      <c r="H221" s="4">
        <f t="shared" si="13"/>
        <v>0.22745563084866083</v>
      </c>
      <c r="I221" s="5">
        <v>199.74914000000001</v>
      </c>
      <c r="J221" s="4">
        <f t="shared" si="14"/>
        <v>0.18068528355115809</v>
      </c>
      <c r="K221" s="5">
        <v>1195.55448</v>
      </c>
      <c r="L221" s="5">
        <v>1433.47387</v>
      </c>
      <c r="M221" s="4">
        <f t="shared" si="15"/>
        <v>0.19900338627813929</v>
      </c>
    </row>
    <row r="222" spans="1:13" x14ac:dyDescent="0.2">
      <c r="A222" s="1" t="s">
        <v>22</v>
      </c>
      <c r="B222" s="1" t="s">
        <v>99</v>
      </c>
      <c r="C222" s="2">
        <v>115.82098999999999</v>
      </c>
      <c r="D222" s="2">
        <v>0</v>
      </c>
      <c r="E222" s="3">
        <f t="shared" si="12"/>
        <v>-1</v>
      </c>
      <c r="F222" s="2">
        <v>2155.6823599999998</v>
      </c>
      <c r="G222" s="2">
        <v>2364.40535</v>
      </c>
      <c r="H222" s="3">
        <f t="shared" si="13"/>
        <v>9.6824557213522011E-2</v>
      </c>
      <c r="I222" s="2">
        <v>2752.3292499999998</v>
      </c>
      <c r="J222" s="3">
        <f t="shared" si="14"/>
        <v>-0.14094385691682776</v>
      </c>
      <c r="K222" s="2">
        <v>14291.31487</v>
      </c>
      <c r="L222" s="2">
        <v>14523.52181</v>
      </c>
      <c r="M222" s="3">
        <f t="shared" si="15"/>
        <v>1.6248115874029523E-2</v>
      </c>
    </row>
    <row r="223" spans="1:13" x14ac:dyDescent="0.2">
      <c r="A223" s="1" t="s">
        <v>21</v>
      </c>
      <c r="B223" s="1" t="s">
        <v>99</v>
      </c>
      <c r="C223" s="2">
        <v>29.715399999999999</v>
      </c>
      <c r="D223" s="2">
        <v>10.53735</v>
      </c>
      <c r="E223" s="3">
        <f t="shared" si="12"/>
        <v>-0.64539094207044156</v>
      </c>
      <c r="F223" s="2">
        <v>383.28795000000002</v>
      </c>
      <c r="G223" s="2">
        <v>313.74948000000001</v>
      </c>
      <c r="H223" s="3">
        <f t="shared" si="13"/>
        <v>-0.18142618363034901</v>
      </c>
      <c r="I223" s="2">
        <v>325.20801</v>
      </c>
      <c r="J223" s="3">
        <f t="shared" si="14"/>
        <v>-3.5234464243362296E-2</v>
      </c>
      <c r="K223" s="2">
        <v>3673.5982800000002</v>
      </c>
      <c r="L223" s="2">
        <v>2174.3094500000002</v>
      </c>
      <c r="M223" s="3">
        <f t="shared" si="15"/>
        <v>-0.40812541702300664</v>
      </c>
    </row>
    <row r="224" spans="1:13" x14ac:dyDescent="0.2">
      <c r="A224" s="1" t="s">
        <v>20</v>
      </c>
      <c r="B224" s="1" t="s">
        <v>99</v>
      </c>
      <c r="C224" s="2">
        <v>1.4477899999999999</v>
      </c>
      <c r="D224" s="2">
        <v>0</v>
      </c>
      <c r="E224" s="3">
        <f t="shared" si="12"/>
        <v>-1</v>
      </c>
      <c r="F224" s="2">
        <v>365.99509</v>
      </c>
      <c r="G224" s="2">
        <v>239.99589</v>
      </c>
      <c r="H224" s="3">
        <f t="shared" si="13"/>
        <v>-0.34426472770440719</v>
      </c>
      <c r="I224" s="2">
        <v>262.77940000000001</v>
      </c>
      <c r="J224" s="3">
        <f t="shared" si="14"/>
        <v>-8.6702039809817721E-2</v>
      </c>
      <c r="K224" s="2">
        <v>2011.1960799999999</v>
      </c>
      <c r="L224" s="2">
        <v>2048.24136</v>
      </c>
      <c r="M224" s="3">
        <f t="shared" si="15"/>
        <v>1.8419526752458726E-2</v>
      </c>
    </row>
    <row r="225" spans="1:13" x14ac:dyDescent="0.2">
      <c r="A225" s="1" t="s">
        <v>19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5.3188300000000002</v>
      </c>
      <c r="G225" s="2">
        <v>0</v>
      </c>
      <c r="H225" s="3">
        <f t="shared" si="13"/>
        <v>-1</v>
      </c>
      <c r="I225" s="2">
        <v>0.78</v>
      </c>
      <c r="J225" s="3">
        <f t="shared" si="14"/>
        <v>-1</v>
      </c>
      <c r="K225" s="2">
        <v>40.059640000000002</v>
      </c>
      <c r="L225" s="2">
        <v>21.946770000000001</v>
      </c>
      <c r="M225" s="3">
        <f t="shared" si="15"/>
        <v>-0.45214759793148418</v>
      </c>
    </row>
    <row r="226" spans="1:13" x14ac:dyDescent="0.2">
      <c r="A226" s="1" t="s">
        <v>18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2.4340000000000002</v>
      </c>
      <c r="H226" s="3" t="str">
        <f t="shared" si="13"/>
        <v/>
      </c>
      <c r="I226" s="2">
        <v>0.21</v>
      </c>
      <c r="J226" s="3">
        <f t="shared" si="14"/>
        <v>10.590476190476192</v>
      </c>
      <c r="K226" s="2">
        <v>115.92</v>
      </c>
      <c r="L226" s="2">
        <v>11.52144</v>
      </c>
      <c r="M226" s="3">
        <f t="shared" si="15"/>
        <v>-0.90060869565217394</v>
      </c>
    </row>
    <row r="227" spans="1:13" x14ac:dyDescent="0.2">
      <c r="A227" s="1" t="s">
        <v>17</v>
      </c>
      <c r="B227" s="1" t="s">
        <v>99</v>
      </c>
      <c r="C227" s="2">
        <v>0</v>
      </c>
      <c r="D227" s="2">
        <v>0</v>
      </c>
      <c r="E227" s="3" t="str">
        <f t="shared" si="12"/>
        <v/>
      </c>
      <c r="F227" s="2">
        <v>8.8359799999999993</v>
      </c>
      <c r="G227" s="2">
        <v>72.608620000000002</v>
      </c>
      <c r="H227" s="3">
        <f t="shared" si="13"/>
        <v>7.2173816599856497</v>
      </c>
      <c r="I227" s="2">
        <v>22.645990000000001</v>
      </c>
      <c r="J227" s="3">
        <f t="shared" si="14"/>
        <v>2.2062462272570111</v>
      </c>
      <c r="K227" s="2">
        <v>493.16449999999998</v>
      </c>
      <c r="L227" s="2">
        <v>233.92989</v>
      </c>
      <c r="M227" s="3">
        <f t="shared" si="15"/>
        <v>-0.5256554557353581</v>
      </c>
    </row>
    <row r="228" spans="1:13" x14ac:dyDescent="0.2">
      <c r="A228" s="1" t="s">
        <v>15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9.0672099999999993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2.3959999999999999</v>
      </c>
      <c r="L228" s="2">
        <v>14.99521</v>
      </c>
      <c r="M228" s="3">
        <f t="shared" si="15"/>
        <v>5.2584348914858099</v>
      </c>
    </row>
    <row r="229" spans="1:13" x14ac:dyDescent="0.2">
      <c r="A229" s="1" t="s">
        <v>14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2.1209699999999998</v>
      </c>
      <c r="G229" s="2">
        <v>8.5478699999999996</v>
      </c>
      <c r="H229" s="3">
        <f t="shared" si="13"/>
        <v>3.0301701579937488</v>
      </c>
      <c r="I229" s="2">
        <v>4.4580000000000002</v>
      </c>
      <c r="J229" s="3">
        <f t="shared" si="14"/>
        <v>0.91742261103633904</v>
      </c>
      <c r="K229" s="2">
        <v>42.69312</v>
      </c>
      <c r="L229" s="2">
        <v>45.382530000000003</v>
      </c>
      <c r="M229" s="3">
        <f t="shared" si="15"/>
        <v>6.2993990600827443E-2</v>
      </c>
    </row>
    <row r="230" spans="1:13" x14ac:dyDescent="0.2">
      <c r="A230" s="1" t="s">
        <v>13</v>
      </c>
      <c r="B230" s="1" t="s">
        <v>99</v>
      </c>
      <c r="C230" s="2">
        <v>0.45895999999999998</v>
      </c>
      <c r="D230" s="2">
        <v>0</v>
      </c>
      <c r="E230" s="3">
        <f t="shared" si="12"/>
        <v>-1</v>
      </c>
      <c r="F230" s="2">
        <v>13.31138</v>
      </c>
      <c r="G230" s="2">
        <v>11.42141</v>
      </c>
      <c r="H230" s="3">
        <f t="shared" si="13"/>
        <v>-0.14198152257692287</v>
      </c>
      <c r="I230" s="2">
        <v>35.47822</v>
      </c>
      <c r="J230" s="3">
        <f t="shared" si="14"/>
        <v>-0.67807263160327658</v>
      </c>
      <c r="K230" s="2">
        <v>208.31677999999999</v>
      </c>
      <c r="L230" s="2">
        <v>191.14104</v>
      </c>
      <c r="M230" s="3">
        <f t="shared" si="15"/>
        <v>-8.2450103155396248E-2</v>
      </c>
    </row>
    <row r="231" spans="1:13" x14ac:dyDescent="0.2">
      <c r="A231" s="1" t="s">
        <v>12</v>
      </c>
      <c r="B231" s="1" t="s">
        <v>99</v>
      </c>
      <c r="C231" s="2">
        <v>0</v>
      </c>
      <c r="D231" s="2">
        <v>0</v>
      </c>
      <c r="E231" s="3" t="str">
        <f t="shared" si="12"/>
        <v/>
      </c>
      <c r="F231" s="2">
        <v>0.38246999999999998</v>
      </c>
      <c r="G231" s="2">
        <v>0</v>
      </c>
      <c r="H231" s="3">
        <f t="shared" si="13"/>
        <v>-1</v>
      </c>
      <c r="I231" s="2">
        <v>0</v>
      </c>
      <c r="J231" s="3" t="str">
        <f t="shared" si="14"/>
        <v/>
      </c>
      <c r="K231" s="2">
        <v>156.44806</v>
      </c>
      <c r="L231" s="2">
        <v>29.065619999999999</v>
      </c>
      <c r="M231" s="3">
        <f t="shared" si="15"/>
        <v>-0.81421552942235276</v>
      </c>
    </row>
    <row r="232" spans="1:13" x14ac:dyDescent="0.2">
      <c r="A232" s="1" t="s">
        <v>11</v>
      </c>
      <c r="B232" s="1" t="s">
        <v>99</v>
      </c>
      <c r="C232" s="2">
        <v>0</v>
      </c>
      <c r="D232" s="2">
        <v>0</v>
      </c>
      <c r="E232" s="3" t="str">
        <f t="shared" si="12"/>
        <v/>
      </c>
      <c r="F232" s="2">
        <v>390.54056000000003</v>
      </c>
      <c r="G232" s="2">
        <v>76.431640000000002</v>
      </c>
      <c r="H232" s="3">
        <f t="shared" si="13"/>
        <v>-0.80429269625669608</v>
      </c>
      <c r="I232" s="2">
        <v>46.666890000000002</v>
      </c>
      <c r="J232" s="3">
        <f t="shared" si="14"/>
        <v>0.6378130190376945</v>
      </c>
      <c r="K232" s="2">
        <v>2123.48027</v>
      </c>
      <c r="L232" s="2">
        <v>513.10505000000001</v>
      </c>
      <c r="M232" s="3">
        <f t="shared" si="15"/>
        <v>-0.75836599131669824</v>
      </c>
    </row>
    <row r="233" spans="1:13" x14ac:dyDescent="0.2">
      <c r="A233" s="1" t="s">
        <v>10</v>
      </c>
      <c r="B233" s="1" t="s">
        <v>99</v>
      </c>
      <c r="C233" s="2">
        <v>30.254000000000001</v>
      </c>
      <c r="D233" s="2">
        <v>2.1320000000000001</v>
      </c>
      <c r="E233" s="3">
        <f t="shared" si="12"/>
        <v>-0.92952997950684213</v>
      </c>
      <c r="F233" s="2">
        <v>370.48110000000003</v>
      </c>
      <c r="G233" s="2">
        <v>295.41572000000002</v>
      </c>
      <c r="H233" s="3">
        <f t="shared" si="13"/>
        <v>-0.20261594990945553</v>
      </c>
      <c r="I233" s="2">
        <v>872.79609000000005</v>
      </c>
      <c r="J233" s="3">
        <f t="shared" si="14"/>
        <v>-0.66152951028916729</v>
      </c>
      <c r="K233" s="2">
        <v>3155.8501700000002</v>
      </c>
      <c r="L233" s="2">
        <v>3080.6734499999998</v>
      </c>
      <c r="M233" s="3">
        <f t="shared" si="15"/>
        <v>-2.3821384397346157E-2</v>
      </c>
    </row>
    <row r="234" spans="1:13" x14ac:dyDescent="0.2">
      <c r="A234" s="1" t="s">
        <v>28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0</v>
      </c>
      <c r="M234" s="3" t="str">
        <f t="shared" si="15"/>
        <v/>
      </c>
    </row>
    <row r="235" spans="1:13" x14ac:dyDescent="0.2">
      <c r="A235" s="1" t="s">
        <v>9</v>
      </c>
      <c r="B235" s="1" t="s">
        <v>99</v>
      </c>
      <c r="C235" s="2">
        <v>0</v>
      </c>
      <c r="D235" s="2">
        <v>18.334</v>
      </c>
      <c r="E235" s="3" t="str">
        <f t="shared" si="12"/>
        <v/>
      </c>
      <c r="F235" s="2">
        <v>309.04568</v>
      </c>
      <c r="G235" s="2">
        <v>351.01641000000001</v>
      </c>
      <c r="H235" s="3">
        <f t="shared" si="13"/>
        <v>0.13580752851811417</v>
      </c>
      <c r="I235" s="2">
        <v>257.35232000000002</v>
      </c>
      <c r="J235" s="3">
        <f t="shared" si="14"/>
        <v>0.36395277104943125</v>
      </c>
      <c r="K235" s="2">
        <v>2016.5748699999999</v>
      </c>
      <c r="L235" s="2">
        <v>2031.3065799999999</v>
      </c>
      <c r="M235" s="3">
        <f t="shared" si="15"/>
        <v>7.3053126958781966E-3</v>
      </c>
    </row>
    <row r="236" spans="1:13" x14ac:dyDescent="0.2">
      <c r="A236" s="1" t="s">
        <v>8</v>
      </c>
      <c r="B236" s="1" t="s">
        <v>99</v>
      </c>
      <c r="C236" s="2">
        <v>0</v>
      </c>
      <c r="D236" s="2">
        <v>91.462950000000006</v>
      </c>
      <c r="E236" s="3" t="str">
        <f t="shared" si="12"/>
        <v/>
      </c>
      <c r="F236" s="2">
        <v>193.28890999999999</v>
      </c>
      <c r="G236" s="2">
        <v>433.75763999999998</v>
      </c>
      <c r="H236" s="3">
        <f t="shared" si="13"/>
        <v>1.2440896376310469</v>
      </c>
      <c r="I236" s="2">
        <v>223.71599000000001</v>
      </c>
      <c r="J236" s="3">
        <f t="shared" si="14"/>
        <v>0.93887634048867041</v>
      </c>
      <c r="K236" s="2">
        <v>1688.77469</v>
      </c>
      <c r="L236" s="2">
        <v>2592.1071999999999</v>
      </c>
      <c r="M236" s="3">
        <f t="shared" si="15"/>
        <v>0.53490410257155152</v>
      </c>
    </row>
    <row r="237" spans="1:13" x14ac:dyDescent="0.2">
      <c r="A237" s="1" t="s">
        <v>7</v>
      </c>
      <c r="B237" s="1" t="s">
        <v>99</v>
      </c>
      <c r="C237" s="2">
        <v>25.6236</v>
      </c>
      <c r="D237" s="2">
        <v>0</v>
      </c>
      <c r="E237" s="3">
        <f t="shared" si="12"/>
        <v>-1</v>
      </c>
      <c r="F237" s="2">
        <v>25.883600000000001</v>
      </c>
      <c r="G237" s="2">
        <v>17.24316</v>
      </c>
      <c r="H237" s="3">
        <f t="shared" si="13"/>
        <v>-0.33381909780710572</v>
      </c>
      <c r="I237" s="2">
        <v>7.0848899999999997</v>
      </c>
      <c r="J237" s="3">
        <f t="shared" si="14"/>
        <v>1.4337936086516518</v>
      </c>
      <c r="K237" s="2">
        <v>275.19409999999999</v>
      </c>
      <c r="L237" s="2">
        <v>153.66829000000001</v>
      </c>
      <c r="M237" s="3">
        <f t="shared" si="15"/>
        <v>-0.44160034680976079</v>
      </c>
    </row>
    <row r="238" spans="1:13" x14ac:dyDescent="0.2">
      <c r="A238" s="1" t="s">
        <v>6</v>
      </c>
      <c r="B238" s="1" t="s">
        <v>99</v>
      </c>
      <c r="C238" s="2">
        <v>8.2179000000000002</v>
      </c>
      <c r="D238" s="2">
        <v>17.401260000000001</v>
      </c>
      <c r="E238" s="3">
        <f t="shared" si="12"/>
        <v>1.1174825685394079</v>
      </c>
      <c r="F238" s="2">
        <v>234.20747</v>
      </c>
      <c r="G238" s="2">
        <v>158.96695</v>
      </c>
      <c r="H238" s="3">
        <f t="shared" si="13"/>
        <v>-0.32125585063533624</v>
      </c>
      <c r="I238" s="2">
        <v>134.37554</v>
      </c>
      <c r="J238" s="3">
        <f t="shared" si="14"/>
        <v>0.18300510643529311</v>
      </c>
      <c r="K238" s="2">
        <v>859.99113</v>
      </c>
      <c r="L238" s="2">
        <v>1159.63489</v>
      </c>
      <c r="M238" s="3">
        <f t="shared" si="15"/>
        <v>0.34842657039962721</v>
      </c>
    </row>
    <row r="239" spans="1:13" x14ac:dyDescent="0.2">
      <c r="A239" s="1" t="s">
        <v>5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0.374</v>
      </c>
      <c r="M239" s="3" t="str">
        <f t="shared" si="15"/>
        <v/>
      </c>
    </row>
    <row r="240" spans="1:13" x14ac:dyDescent="0.2">
      <c r="A240" s="1" t="s">
        <v>4</v>
      </c>
      <c r="B240" s="1" t="s">
        <v>99</v>
      </c>
      <c r="C240" s="2">
        <v>0</v>
      </c>
      <c r="D240" s="2">
        <v>1.21069</v>
      </c>
      <c r="E240" s="3" t="str">
        <f t="shared" si="12"/>
        <v/>
      </c>
      <c r="F240" s="2">
        <v>53.325879999999998</v>
      </c>
      <c r="G240" s="2">
        <v>237.55072999999999</v>
      </c>
      <c r="H240" s="3">
        <f t="shared" si="13"/>
        <v>3.4546987316477473</v>
      </c>
      <c r="I240" s="2">
        <v>21.369240000000001</v>
      </c>
      <c r="J240" s="3">
        <f t="shared" si="14"/>
        <v>10.116480043277157</v>
      </c>
      <c r="K240" s="2">
        <v>1852.02134</v>
      </c>
      <c r="L240" s="2">
        <v>643.39610000000005</v>
      </c>
      <c r="M240" s="3">
        <f t="shared" si="15"/>
        <v>-0.65259790149070307</v>
      </c>
    </row>
    <row r="241" spans="1:13" x14ac:dyDescent="0.2">
      <c r="A241" s="1" t="s">
        <v>24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7.2955500000000004</v>
      </c>
      <c r="G241" s="2">
        <v>0.7</v>
      </c>
      <c r="H241" s="3">
        <f t="shared" si="13"/>
        <v>-0.90405109964293306</v>
      </c>
      <c r="I241" s="2">
        <v>0</v>
      </c>
      <c r="J241" s="3" t="str">
        <f t="shared" si="14"/>
        <v/>
      </c>
      <c r="K241" s="2">
        <v>107.00514</v>
      </c>
      <c r="L241" s="2">
        <v>0.7</v>
      </c>
      <c r="M241" s="3">
        <f t="shared" si="15"/>
        <v>-0.99345825817339239</v>
      </c>
    </row>
    <row r="242" spans="1:13" x14ac:dyDescent="0.2">
      <c r="A242" s="1" t="s">
        <v>3</v>
      </c>
      <c r="B242" s="1" t="s">
        <v>99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112.8994</v>
      </c>
      <c r="H242" s="3" t="str">
        <f t="shared" si="13"/>
        <v/>
      </c>
      <c r="I242" s="2">
        <v>76.408379999999994</v>
      </c>
      <c r="J242" s="3">
        <f t="shared" si="14"/>
        <v>0.47757876819270351</v>
      </c>
      <c r="K242" s="2">
        <v>167.78523999999999</v>
      </c>
      <c r="L242" s="2">
        <v>430.99867999999998</v>
      </c>
      <c r="M242" s="3">
        <f t="shared" si="15"/>
        <v>1.5687520547099374</v>
      </c>
    </row>
    <row r="243" spans="1:13" x14ac:dyDescent="0.2">
      <c r="A243" s="1" t="s">
        <v>27</v>
      </c>
      <c r="B243" s="1" t="s">
        <v>99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1.8716999999999999</v>
      </c>
      <c r="J243" s="3">
        <f t="shared" si="14"/>
        <v>-1</v>
      </c>
      <c r="K243" s="2">
        <v>36.474469999999997</v>
      </c>
      <c r="L243" s="2">
        <v>38.34984</v>
      </c>
      <c r="M243" s="3">
        <f t="shared" si="15"/>
        <v>5.1415963000970288E-2</v>
      </c>
    </row>
    <row r="244" spans="1:13" x14ac:dyDescent="0.2">
      <c r="A244" s="1" t="s">
        <v>2</v>
      </c>
      <c r="B244" s="1" t="s">
        <v>99</v>
      </c>
      <c r="C244" s="2">
        <v>6.0920000000000002E-2</v>
      </c>
      <c r="D244" s="2">
        <v>0</v>
      </c>
      <c r="E244" s="3">
        <f t="shared" si="12"/>
        <v>-1</v>
      </c>
      <c r="F244" s="2">
        <v>3.6886299999999999</v>
      </c>
      <c r="G244" s="2">
        <v>9.8794699999999995</v>
      </c>
      <c r="H244" s="3">
        <f t="shared" si="13"/>
        <v>1.6783575473820904</v>
      </c>
      <c r="I244" s="2">
        <v>166.62053</v>
      </c>
      <c r="J244" s="3">
        <f t="shared" si="14"/>
        <v>-0.94070676644708784</v>
      </c>
      <c r="K244" s="2">
        <v>91.863240000000005</v>
      </c>
      <c r="L244" s="2">
        <v>265.98829000000001</v>
      </c>
      <c r="M244" s="3">
        <f t="shared" si="15"/>
        <v>1.8954812610571974</v>
      </c>
    </row>
    <row r="245" spans="1:13" x14ac:dyDescent="0.2">
      <c r="A245" s="1" t="s">
        <v>26</v>
      </c>
      <c r="B245" s="1" t="s">
        <v>99</v>
      </c>
      <c r="C245" s="2">
        <v>6.51532</v>
      </c>
      <c r="D245" s="2">
        <v>15.393190000000001</v>
      </c>
      <c r="E245" s="3">
        <f t="shared" si="12"/>
        <v>1.3626145761067763</v>
      </c>
      <c r="F245" s="2">
        <v>85.941190000000006</v>
      </c>
      <c r="G245" s="2">
        <v>65.199259999999995</v>
      </c>
      <c r="H245" s="3">
        <f t="shared" si="13"/>
        <v>-0.24135027685793053</v>
      </c>
      <c r="I245" s="2">
        <v>126.13697999999999</v>
      </c>
      <c r="J245" s="3">
        <f t="shared" si="14"/>
        <v>-0.48310749155402322</v>
      </c>
      <c r="K245" s="2">
        <v>6176.50605</v>
      </c>
      <c r="L245" s="2">
        <v>7006.0123199999998</v>
      </c>
      <c r="M245" s="3">
        <f t="shared" si="15"/>
        <v>0.13430024406759866</v>
      </c>
    </row>
    <row r="246" spans="1:13" x14ac:dyDescent="0.2">
      <c r="A246" s="1" t="s">
        <v>30</v>
      </c>
      <c r="B246" s="1" t="s">
        <v>99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25.333320000000001</v>
      </c>
      <c r="M246" s="3" t="str">
        <f t="shared" si="15"/>
        <v/>
      </c>
    </row>
    <row r="247" spans="1:13" x14ac:dyDescent="0.2">
      <c r="A247" s="6" t="s">
        <v>0</v>
      </c>
      <c r="B247" s="6" t="s">
        <v>99</v>
      </c>
      <c r="C247" s="5">
        <v>218.11488</v>
      </c>
      <c r="D247" s="5">
        <v>156.47144</v>
      </c>
      <c r="E247" s="4">
        <f t="shared" si="12"/>
        <v>-0.28261914088575713</v>
      </c>
      <c r="F247" s="5">
        <v>4608.6336000000001</v>
      </c>
      <c r="G247" s="5">
        <v>4781.2902100000001</v>
      </c>
      <c r="H247" s="4">
        <f t="shared" si="13"/>
        <v>3.7463731115443766E-2</v>
      </c>
      <c r="I247" s="5">
        <v>5338.2874199999997</v>
      </c>
      <c r="J247" s="4">
        <f t="shared" si="14"/>
        <v>-0.10434005630966936</v>
      </c>
      <c r="K247" s="5">
        <v>39586.628040000003</v>
      </c>
      <c r="L247" s="5">
        <v>37235.703130000002</v>
      </c>
      <c r="M247" s="4">
        <f t="shared" si="15"/>
        <v>-5.9386844154155516E-2</v>
      </c>
    </row>
    <row r="248" spans="1:13" x14ac:dyDescent="0.2">
      <c r="A248" s="1" t="s">
        <v>22</v>
      </c>
      <c r="B248" s="1" t="s">
        <v>98</v>
      </c>
      <c r="C248" s="2">
        <v>0</v>
      </c>
      <c r="D248" s="2">
        <v>0</v>
      </c>
      <c r="E248" s="3" t="str">
        <f t="shared" si="12"/>
        <v/>
      </c>
      <c r="F248" s="2">
        <v>171.65501</v>
      </c>
      <c r="G248" s="2">
        <v>384.14008999999999</v>
      </c>
      <c r="H248" s="3">
        <f t="shared" si="13"/>
        <v>1.2378612194307639</v>
      </c>
      <c r="I248" s="2">
        <v>188.17347000000001</v>
      </c>
      <c r="J248" s="3">
        <f t="shared" si="14"/>
        <v>1.0414147116487777</v>
      </c>
      <c r="K248" s="2">
        <v>1766.4833799999999</v>
      </c>
      <c r="L248" s="2">
        <v>1590.7144900000001</v>
      </c>
      <c r="M248" s="3">
        <f t="shared" si="15"/>
        <v>-9.9502147594504819E-2</v>
      </c>
    </row>
    <row r="249" spans="1:13" x14ac:dyDescent="0.2">
      <c r="A249" s="1" t="s">
        <v>21</v>
      </c>
      <c r="B249" s="1" t="s">
        <v>98</v>
      </c>
      <c r="C249" s="2">
        <v>173.72252</v>
      </c>
      <c r="D249" s="2">
        <v>32.483809999999998</v>
      </c>
      <c r="E249" s="3">
        <f t="shared" si="12"/>
        <v>-0.81301324664182861</v>
      </c>
      <c r="F249" s="2">
        <v>883.09073000000001</v>
      </c>
      <c r="G249" s="2">
        <v>383.68196</v>
      </c>
      <c r="H249" s="3">
        <f t="shared" si="13"/>
        <v>-0.56552373729480776</v>
      </c>
      <c r="I249" s="2">
        <v>332.06285000000003</v>
      </c>
      <c r="J249" s="3">
        <f t="shared" si="14"/>
        <v>0.15544981921344103</v>
      </c>
      <c r="K249" s="2">
        <v>4075.4019699999999</v>
      </c>
      <c r="L249" s="2">
        <v>1761.16956</v>
      </c>
      <c r="M249" s="3">
        <f t="shared" si="15"/>
        <v>-0.56785377909605317</v>
      </c>
    </row>
    <row r="250" spans="1:13" x14ac:dyDescent="0.2">
      <c r="A250" s="1" t="s">
        <v>20</v>
      </c>
      <c r="B250" s="1" t="s">
        <v>98</v>
      </c>
      <c r="C250" s="2">
        <v>37.025730000000003</v>
      </c>
      <c r="D250" s="2">
        <v>76.579160000000002</v>
      </c>
      <c r="E250" s="3">
        <f t="shared" si="12"/>
        <v>1.068268741764173</v>
      </c>
      <c r="F250" s="2">
        <v>638.77810999999997</v>
      </c>
      <c r="G250" s="2">
        <v>1289.2644</v>
      </c>
      <c r="H250" s="3">
        <f t="shared" si="13"/>
        <v>1.018329025081965</v>
      </c>
      <c r="I250" s="2">
        <v>942.48505</v>
      </c>
      <c r="J250" s="3">
        <f t="shared" si="14"/>
        <v>0.36794148618060318</v>
      </c>
      <c r="K250" s="2">
        <v>6856.1221599999999</v>
      </c>
      <c r="L250" s="2">
        <v>8009.2670799999996</v>
      </c>
      <c r="M250" s="3">
        <f t="shared" si="15"/>
        <v>0.16819200315999039</v>
      </c>
    </row>
    <row r="251" spans="1:13" x14ac:dyDescent="0.2">
      <c r="A251" s="1" t="s">
        <v>19</v>
      </c>
      <c r="B251" s="1" t="s">
        <v>98</v>
      </c>
      <c r="C251" s="2">
        <v>0.56599999999999995</v>
      </c>
      <c r="D251" s="2">
        <v>0</v>
      </c>
      <c r="E251" s="3">
        <f t="shared" si="12"/>
        <v>-1</v>
      </c>
      <c r="F251" s="2">
        <v>31.304259999999999</v>
      </c>
      <c r="G251" s="2">
        <v>40.866979999999998</v>
      </c>
      <c r="H251" s="3">
        <f t="shared" si="13"/>
        <v>0.30547663480944753</v>
      </c>
      <c r="I251" s="2">
        <v>6.3479900000000002</v>
      </c>
      <c r="J251" s="3">
        <f t="shared" si="14"/>
        <v>5.4377826682146626</v>
      </c>
      <c r="K251" s="2">
        <v>271.54450000000003</v>
      </c>
      <c r="L251" s="2">
        <v>460.95254</v>
      </c>
      <c r="M251" s="3">
        <f t="shared" si="15"/>
        <v>0.69752117976979822</v>
      </c>
    </row>
    <row r="252" spans="1:13" x14ac:dyDescent="0.2">
      <c r="A252" s="1" t="s">
        <v>18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26.176020000000001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17.155090000000001</v>
      </c>
      <c r="L252" s="2">
        <v>36.861699999999999</v>
      </c>
      <c r="M252" s="3">
        <f t="shared" si="15"/>
        <v>1.1487325336095582</v>
      </c>
    </row>
    <row r="253" spans="1:13" x14ac:dyDescent="0.2">
      <c r="A253" s="1" t="s">
        <v>17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134.39644000000001</v>
      </c>
      <c r="G253" s="2">
        <v>335.03300000000002</v>
      </c>
      <c r="H253" s="3">
        <f t="shared" si="13"/>
        <v>1.4928710909306822</v>
      </c>
      <c r="I253" s="2">
        <v>152.28658999999999</v>
      </c>
      <c r="J253" s="3">
        <f t="shared" si="14"/>
        <v>1.2000164295490499</v>
      </c>
      <c r="K253" s="2">
        <v>764.40273000000002</v>
      </c>
      <c r="L253" s="2">
        <v>1369.3357699999999</v>
      </c>
      <c r="M253" s="3">
        <f t="shared" si="15"/>
        <v>0.7913800098542294</v>
      </c>
    </row>
    <row r="254" spans="1:13" x14ac:dyDescent="0.2">
      <c r="A254" s="1" t="s">
        <v>16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93.895200000000003</v>
      </c>
      <c r="G254" s="2">
        <v>84.906599999999997</v>
      </c>
      <c r="H254" s="3">
        <f t="shared" si="13"/>
        <v>-9.5730133169746767E-2</v>
      </c>
      <c r="I254" s="2">
        <v>39.33</v>
      </c>
      <c r="J254" s="3">
        <f t="shared" si="14"/>
        <v>1.1588253241800155</v>
      </c>
      <c r="K254" s="2">
        <v>277.41140999999999</v>
      </c>
      <c r="L254" s="2">
        <v>561.83747000000005</v>
      </c>
      <c r="M254" s="3">
        <f t="shared" si="15"/>
        <v>1.0252860904315364</v>
      </c>
    </row>
    <row r="255" spans="1:13" x14ac:dyDescent="0.2">
      <c r="A255" s="1" t="s">
        <v>15</v>
      </c>
      <c r="B255" s="1" t="s">
        <v>98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28.615950000000002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7.4353600000000002</v>
      </c>
      <c r="L255" s="2">
        <v>28.615950000000002</v>
      </c>
      <c r="M255" s="3">
        <f t="shared" si="15"/>
        <v>2.8486300596070668</v>
      </c>
    </row>
    <row r="256" spans="1:13" x14ac:dyDescent="0.2">
      <c r="A256" s="1" t="s">
        <v>14</v>
      </c>
      <c r="B256" s="1" t="s">
        <v>98</v>
      </c>
      <c r="C256" s="2">
        <v>43.806130000000003</v>
      </c>
      <c r="D256" s="2">
        <v>0</v>
      </c>
      <c r="E256" s="3">
        <f t="shared" si="12"/>
        <v>-1</v>
      </c>
      <c r="F256" s="2">
        <v>43.806130000000003</v>
      </c>
      <c r="G256" s="2">
        <v>7.016E-2</v>
      </c>
      <c r="H256" s="3">
        <f t="shared" si="13"/>
        <v>-0.99839839766717575</v>
      </c>
      <c r="I256" s="2">
        <v>93.518780000000007</v>
      </c>
      <c r="J256" s="3">
        <f t="shared" si="14"/>
        <v>-0.99924977635508072</v>
      </c>
      <c r="K256" s="2">
        <v>633.26559999999995</v>
      </c>
      <c r="L256" s="2">
        <v>230.73362</v>
      </c>
      <c r="M256" s="3">
        <f t="shared" si="15"/>
        <v>-0.63564479106397065</v>
      </c>
    </row>
    <row r="257" spans="1:13" x14ac:dyDescent="0.2">
      <c r="A257" s="1" t="s">
        <v>13</v>
      </c>
      <c r="B257" s="1" t="s">
        <v>98</v>
      </c>
      <c r="C257" s="2">
        <v>0</v>
      </c>
      <c r="D257" s="2">
        <v>0</v>
      </c>
      <c r="E257" s="3" t="str">
        <f t="shared" si="12"/>
        <v/>
      </c>
      <c r="F257" s="2">
        <v>3187.8370300000001</v>
      </c>
      <c r="G257" s="2">
        <v>3121.21551</v>
      </c>
      <c r="H257" s="3">
        <f t="shared" si="13"/>
        <v>-2.0898659301915479E-2</v>
      </c>
      <c r="I257" s="2">
        <v>2857.3674500000002</v>
      </c>
      <c r="J257" s="3">
        <f t="shared" si="14"/>
        <v>9.2339562417847132E-2</v>
      </c>
      <c r="K257" s="2">
        <v>26123.308499999999</v>
      </c>
      <c r="L257" s="2">
        <v>29215.961449999999</v>
      </c>
      <c r="M257" s="3">
        <f t="shared" si="15"/>
        <v>0.11838672540271844</v>
      </c>
    </row>
    <row r="258" spans="1:13" x14ac:dyDescent="0.2">
      <c r="A258" s="1" t="s">
        <v>12</v>
      </c>
      <c r="B258" s="1" t="s">
        <v>98</v>
      </c>
      <c r="C258" s="2">
        <v>3.5923600000000002</v>
      </c>
      <c r="D258" s="2">
        <v>0</v>
      </c>
      <c r="E258" s="3">
        <f t="shared" si="12"/>
        <v>-1</v>
      </c>
      <c r="F258" s="2">
        <v>35.563809999999997</v>
      </c>
      <c r="G258" s="2">
        <v>62.888170000000002</v>
      </c>
      <c r="H258" s="3">
        <f t="shared" si="13"/>
        <v>0.7683192548829838</v>
      </c>
      <c r="I258" s="2">
        <v>100.88451999999999</v>
      </c>
      <c r="J258" s="3">
        <f t="shared" si="14"/>
        <v>-0.37663211362853288</v>
      </c>
      <c r="K258" s="2">
        <v>348.73984999999999</v>
      </c>
      <c r="L258" s="2">
        <v>852.21586000000002</v>
      </c>
      <c r="M258" s="3">
        <f t="shared" si="15"/>
        <v>1.4437008274219307</v>
      </c>
    </row>
    <row r="259" spans="1:13" x14ac:dyDescent="0.2">
      <c r="A259" s="1" t="s">
        <v>11</v>
      </c>
      <c r="B259" s="1" t="s">
        <v>98</v>
      </c>
      <c r="C259" s="2">
        <v>21.35333</v>
      </c>
      <c r="D259" s="2">
        <v>0</v>
      </c>
      <c r="E259" s="3">
        <f t="shared" si="12"/>
        <v>-1</v>
      </c>
      <c r="F259" s="2">
        <v>2565.33293</v>
      </c>
      <c r="G259" s="2">
        <v>2567.60671</v>
      </c>
      <c r="H259" s="3">
        <f t="shared" si="13"/>
        <v>8.8634889195460254E-4</v>
      </c>
      <c r="I259" s="2">
        <v>2338.6363200000001</v>
      </c>
      <c r="J259" s="3">
        <f t="shared" si="14"/>
        <v>9.7907651583893918E-2</v>
      </c>
      <c r="K259" s="2">
        <v>13431.504139999999</v>
      </c>
      <c r="L259" s="2">
        <v>16640.00734</v>
      </c>
      <c r="M259" s="3">
        <f t="shared" si="15"/>
        <v>0.23887891978120646</v>
      </c>
    </row>
    <row r="260" spans="1:13" x14ac:dyDescent="0.2">
      <c r="A260" s="1" t="s">
        <v>10</v>
      </c>
      <c r="B260" s="1" t="s">
        <v>98</v>
      </c>
      <c r="C260" s="2">
        <v>50.781590000000001</v>
      </c>
      <c r="D260" s="2">
        <v>24.162089999999999</v>
      </c>
      <c r="E260" s="3">
        <f t="shared" si="12"/>
        <v>-0.52419587492238828</v>
      </c>
      <c r="F260" s="2">
        <v>1893.7466300000001</v>
      </c>
      <c r="G260" s="2">
        <v>3092.1724599999998</v>
      </c>
      <c r="H260" s="3">
        <f t="shared" si="13"/>
        <v>0.63283324760292747</v>
      </c>
      <c r="I260" s="2">
        <v>1776.1188999999999</v>
      </c>
      <c r="J260" s="3">
        <f t="shared" si="14"/>
        <v>0.74097154193899972</v>
      </c>
      <c r="K260" s="2">
        <v>14519.66215</v>
      </c>
      <c r="L260" s="2">
        <v>17031.532380000001</v>
      </c>
      <c r="M260" s="3">
        <f t="shared" si="15"/>
        <v>0.17299784279071528</v>
      </c>
    </row>
    <row r="261" spans="1:13" x14ac:dyDescent="0.2">
      <c r="A261" s="1" t="s">
        <v>28</v>
      </c>
      <c r="B261" s="1" t="s">
        <v>98</v>
      </c>
      <c r="C261" s="2">
        <v>44.095880000000001</v>
      </c>
      <c r="D261" s="2">
        <v>0</v>
      </c>
      <c r="E261" s="3">
        <f t="shared" ref="E261:E324" si="16">IF(C261=0,"",(D261/C261-1))</f>
        <v>-1</v>
      </c>
      <c r="F261" s="2">
        <v>1923.8573200000001</v>
      </c>
      <c r="G261" s="2">
        <v>3252.0375100000001</v>
      </c>
      <c r="H261" s="3">
        <f t="shared" ref="H261:H324" si="17">IF(F261=0,"",(G261/F261-1))</f>
        <v>0.69037354079875324</v>
      </c>
      <c r="I261" s="2">
        <v>2803.89932</v>
      </c>
      <c r="J261" s="3">
        <f t="shared" ref="J261:J324" si="18">IF(I261=0,"",(G261/I261-1))</f>
        <v>0.15982677651920829</v>
      </c>
      <c r="K261" s="2">
        <v>50403.762219999997</v>
      </c>
      <c r="L261" s="2">
        <v>43319.213020000003</v>
      </c>
      <c r="M261" s="3">
        <f t="shared" ref="M261:M324" si="19">IF(K261=0,"",(L261/K261-1))</f>
        <v>-0.14055596026895145</v>
      </c>
    </row>
    <row r="262" spans="1:13" x14ac:dyDescent="0.2">
      <c r="A262" s="1" t="s">
        <v>9</v>
      </c>
      <c r="B262" s="1" t="s">
        <v>98</v>
      </c>
      <c r="C262" s="2">
        <v>185.97584000000001</v>
      </c>
      <c r="D262" s="2">
        <v>0</v>
      </c>
      <c r="E262" s="3">
        <f t="shared" si="16"/>
        <v>-1</v>
      </c>
      <c r="F262" s="2">
        <v>8187.5288499999997</v>
      </c>
      <c r="G262" s="2">
        <v>9883.6045799999993</v>
      </c>
      <c r="H262" s="3">
        <f t="shared" si="17"/>
        <v>0.20715355769402866</v>
      </c>
      <c r="I262" s="2">
        <v>11166.625400000001</v>
      </c>
      <c r="J262" s="3">
        <f t="shared" si="18"/>
        <v>-0.1148978114731064</v>
      </c>
      <c r="K262" s="2">
        <v>72093.584199999998</v>
      </c>
      <c r="L262" s="2">
        <v>87004.857539999997</v>
      </c>
      <c r="M262" s="3">
        <f t="shared" si="19"/>
        <v>0.20683218216247323</v>
      </c>
    </row>
    <row r="263" spans="1:13" x14ac:dyDescent="0.2">
      <c r="A263" s="1" t="s">
        <v>8</v>
      </c>
      <c r="B263" s="1" t="s">
        <v>98</v>
      </c>
      <c r="C263" s="2">
        <v>455.59289999999999</v>
      </c>
      <c r="D263" s="2">
        <v>0</v>
      </c>
      <c r="E263" s="3">
        <f t="shared" si="16"/>
        <v>-1</v>
      </c>
      <c r="F263" s="2">
        <v>5217.5457999999999</v>
      </c>
      <c r="G263" s="2">
        <v>7265.1376</v>
      </c>
      <c r="H263" s="3">
        <f t="shared" si="17"/>
        <v>0.39244347409465963</v>
      </c>
      <c r="I263" s="2">
        <v>6067.0286900000001</v>
      </c>
      <c r="J263" s="3">
        <f t="shared" si="18"/>
        <v>0.19747869529194517</v>
      </c>
      <c r="K263" s="2">
        <v>23838.361680000002</v>
      </c>
      <c r="L263" s="2">
        <v>32977.371579999999</v>
      </c>
      <c r="M263" s="3">
        <f t="shared" si="19"/>
        <v>0.38337407673730683</v>
      </c>
    </row>
    <row r="264" spans="1:13" x14ac:dyDescent="0.2">
      <c r="A264" s="1" t="s">
        <v>7</v>
      </c>
      <c r="B264" s="1" t="s">
        <v>98</v>
      </c>
      <c r="C264" s="2">
        <v>78.600399999999993</v>
      </c>
      <c r="D264" s="2">
        <v>57.491500000000002</v>
      </c>
      <c r="E264" s="3">
        <f t="shared" si="16"/>
        <v>-0.26855970198624934</v>
      </c>
      <c r="F264" s="2">
        <v>1814.62508</v>
      </c>
      <c r="G264" s="2">
        <v>2261.2476299999998</v>
      </c>
      <c r="H264" s="3">
        <f t="shared" si="17"/>
        <v>0.24612387149416004</v>
      </c>
      <c r="I264" s="2">
        <v>2196.4195100000002</v>
      </c>
      <c r="J264" s="3">
        <f t="shared" si="18"/>
        <v>2.9515363392487615E-2</v>
      </c>
      <c r="K264" s="2">
        <v>15727.536239999999</v>
      </c>
      <c r="L264" s="2">
        <v>19198.904299999998</v>
      </c>
      <c r="M264" s="3">
        <f t="shared" si="19"/>
        <v>0.22071912644341807</v>
      </c>
    </row>
    <row r="265" spans="1:13" x14ac:dyDescent="0.2">
      <c r="A265" s="1" t="s">
        <v>6</v>
      </c>
      <c r="B265" s="1" t="s">
        <v>98</v>
      </c>
      <c r="C265" s="2">
        <v>0</v>
      </c>
      <c r="D265" s="2">
        <v>0</v>
      </c>
      <c r="E265" s="3" t="str">
        <f t="shared" si="16"/>
        <v/>
      </c>
      <c r="F265" s="2">
        <v>411.71636999999998</v>
      </c>
      <c r="G265" s="2">
        <v>172.31724</v>
      </c>
      <c r="H265" s="3">
        <f t="shared" si="17"/>
        <v>-0.58146614379214512</v>
      </c>
      <c r="I265" s="2">
        <v>229.45761999999999</v>
      </c>
      <c r="J265" s="3">
        <f t="shared" si="18"/>
        <v>-0.24902367591889085</v>
      </c>
      <c r="K265" s="2">
        <v>2554.56167</v>
      </c>
      <c r="L265" s="2">
        <v>1653.0789199999999</v>
      </c>
      <c r="M265" s="3">
        <f t="shared" si="19"/>
        <v>-0.35289136315898773</v>
      </c>
    </row>
    <row r="266" spans="1:13" x14ac:dyDescent="0.2">
      <c r="A266" s="1" t="s">
        <v>5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443.20632999999998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8.74709</v>
      </c>
      <c r="L266" s="2">
        <v>1082.52152</v>
      </c>
      <c r="M266" s="3">
        <f t="shared" si="19"/>
        <v>122.75790348561635</v>
      </c>
    </row>
    <row r="267" spans="1:13" x14ac:dyDescent="0.2">
      <c r="A267" s="1" t="s">
        <v>4</v>
      </c>
      <c r="B267" s="1" t="s">
        <v>98</v>
      </c>
      <c r="C267" s="2">
        <v>395.49984999999998</v>
      </c>
      <c r="D267" s="2">
        <v>16.31747</v>
      </c>
      <c r="E267" s="3">
        <f t="shared" si="16"/>
        <v>-0.95874215881497804</v>
      </c>
      <c r="F267" s="2">
        <v>4699.7465499999998</v>
      </c>
      <c r="G267" s="2">
        <v>7163.6111600000004</v>
      </c>
      <c r="H267" s="3">
        <f t="shared" si="17"/>
        <v>0.52425478348401588</v>
      </c>
      <c r="I267" s="2">
        <v>6074.0162099999998</v>
      </c>
      <c r="J267" s="3">
        <f t="shared" si="18"/>
        <v>0.1793862433567659</v>
      </c>
      <c r="K267" s="2">
        <v>33152.37184</v>
      </c>
      <c r="L267" s="2">
        <v>44879.173210000001</v>
      </c>
      <c r="M267" s="3">
        <f t="shared" si="19"/>
        <v>0.353724355729234</v>
      </c>
    </row>
    <row r="268" spans="1:13" x14ac:dyDescent="0.2">
      <c r="A268" s="1" t="s">
        <v>24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0.09</v>
      </c>
      <c r="L268" s="2">
        <v>0.17399999999999999</v>
      </c>
      <c r="M268" s="3">
        <f t="shared" si="19"/>
        <v>0.93333333333333335</v>
      </c>
    </row>
    <row r="269" spans="1:13" x14ac:dyDescent="0.2">
      <c r="A269" s="1" t="s">
        <v>3</v>
      </c>
      <c r="B269" s="1" t="s">
        <v>98</v>
      </c>
      <c r="C269" s="2">
        <v>0</v>
      </c>
      <c r="D269" s="2">
        <v>0</v>
      </c>
      <c r="E269" s="3" t="str">
        <f t="shared" si="16"/>
        <v/>
      </c>
      <c r="F269" s="2">
        <v>99.9</v>
      </c>
      <c r="G269" s="2">
        <v>137.09200000000001</v>
      </c>
      <c r="H269" s="3">
        <f t="shared" si="17"/>
        <v>0.37229229229229244</v>
      </c>
      <c r="I269" s="2">
        <v>44.795000000000002</v>
      </c>
      <c r="J269" s="3">
        <f t="shared" si="18"/>
        <v>2.0604308516575514</v>
      </c>
      <c r="K269" s="2">
        <v>435.61799999999999</v>
      </c>
      <c r="L269" s="2">
        <v>956.77692999999999</v>
      </c>
      <c r="M269" s="3">
        <f t="shared" si="19"/>
        <v>1.1963668397540963</v>
      </c>
    </row>
    <row r="270" spans="1:13" x14ac:dyDescent="0.2">
      <c r="A270" s="1" t="s">
        <v>27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28.117999999999999</v>
      </c>
      <c r="G270" s="2">
        <v>0</v>
      </c>
      <c r="H270" s="3">
        <f t="shared" si="17"/>
        <v>-1</v>
      </c>
      <c r="I270" s="2">
        <v>0</v>
      </c>
      <c r="J270" s="3" t="str">
        <f t="shared" si="18"/>
        <v/>
      </c>
      <c r="K270" s="2">
        <v>32.14517</v>
      </c>
      <c r="L270" s="2">
        <v>0</v>
      </c>
      <c r="M270" s="3">
        <f t="shared" si="19"/>
        <v>-1</v>
      </c>
    </row>
    <row r="271" spans="1:13" x14ac:dyDescent="0.2">
      <c r="A271" s="1" t="s">
        <v>2</v>
      </c>
      <c r="B271" s="1" t="s">
        <v>98</v>
      </c>
      <c r="C271" s="2">
        <v>60.760390000000001</v>
      </c>
      <c r="D271" s="2">
        <v>0</v>
      </c>
      <c r="E271" s="3">
        <f t="shared" si="16"/>
        <v>-1</v>
      </c>
      <c r="F271" s="2">
        <v>821.90841</v>
      </c>
      <c r="G271" s="2">
        <v>2026.1951200000001</v>
      </c>
      <c r="H271" s="3">
        <f t="shared" si="17"/>
        <v>1.4652322513648448</v>
      </c>
      <c r="I271" s="2">
        <v>2469.0802899999999</v>
      </c>
      <c r="J271" s="3">
        <f t="shared" si="18"/>
        <v>-0.17937252660179792</v>
      </c>
      <c r="K271" s="2">
        <v>9840.9848600000005</v>
      </c>
      <c r="L271" s="2">
        <v>15232.822480000001</v>
      </c>
      <c r="M271" s="3">
        <f t="shared" si="19"/>
        <v>0.54789614014303045</v>
      </c>
    </row>
    <row r="272" spans="1:13" x14ac:dyDescent="0.2">
      <c r="A272" s="1" t="s">
        <v>34</v>
      </c>
      <c r="B272" s="1" t="s">
        <v>98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1.1132500000000001</v>
      </c>
      <c r="L272" s="2">
        <v>0</v>
      </c>
      <c r="M272" s="3">
        <f t="shared" si="19"/>
        <v>-1</v>
      </c>
    </row>
    <row r="273" spans="1:13" x14ac:dyDescent="0.2">
      <c r="A273" s="1" t="s">
        <v>26</v>
      </c>
      <c r="B273" s="1" t="s">
        <v>98</v>
      </c>
      <c r="C273" s="2">
        <v>0</v>
      </c>
      <c r="D273" s="2">
        <v>13.574999999999999</v>
      </c>
      <c r="E273" s="3" t="str">
        <f t="shared" si="16"/>
        <v/>
      </c>
      <c r="F273" s="2">
        <v>203.88075000000001</v>
      </c>
      <c r="G273" s="2">
        <v>384.13341000000003</v>
      </c>
      <c r="H273" s="3">
        <f t="shared" si="17"/>
        <v>0.88410828388653662</v>
      </c>
      <c r="I273" s="2">
        <v>479.72725000000003</v>
      </c>
      <c r="J273" s="3">
        <f t="shared" si="18"/>
        <v>-0.19926706269030992</v>
      </c>
      <c r="K273" s="2">
        <v>3179.40389</v>
      </c>
      <c r="L273" s="2">
        <v>2066.81819</v>
      </c>
      <c r="M273" s="3">
        <f t="shared" si="19"/>
        <v>-0.34993531444663362</v>
      </c>
    </row>
    <row r="274" spans="1:13" x14ac:dyDescent="0.2">
      <c r="A274" s="1" t="s">
        <v>30</v>
      </c>
      <c r="B274" s="1" t="s">
        <v>98</v>
      </c>
      <c r="C274" s="2">
        <v>70.578519999999997</v>
      </c>
      <c r="D274" s="2">
        <v>0</v>
      </c>
      <c r="E274" s="3">
        <f t="shared" si="16"/>
        <v>-1</v>
      </c>
      <c r="F274" s="2">
        <v>957.45387000000005</v>
      </c>
      <c r="G274" s="2">
        <v>2961.1673000000001</v>
      </c>
      <c r="H274" s="3">
        <f t="shared" si="17"/>
        <v>2.0927519254791878</v>
      </c>
      <c r="I274" s="2">
        <v>1530.14364</v>
      </c>
      <c r="J274" s="3">
        <f t="shared" si="18"/>
        <v>0.93522178087803587</v>
      </c>
      <c r="K274" s="2">
        <v>9821.9661300000007</v>
      </c>
      <c r="L274" s="2">
        <v>14235.184240000001</v>
      </c>
      <c r="M274" s="3">
        <f t="shared" si="19"/>
        <v>0.44932125112103183</v>
      </c>
    </row>
    <row r="275" spans="1:13" x14ac:dyDescent="0.2">
      <c r="A275" s="6" t="s">
        <v>0</v>
      </c>
      <c r="B275" s="6" t="s">
        <v>98</v>
      </c>
      <c r="C275" s="5">
        <v>1621.95144</v>
      </c>
      <c r="D275" s="5">
        <v>220.60902999999999</v>
      </c>
      <c r="E275" s="4">
        <f t="shared" si="16"/>
        <v>-0.86398542856498839</v>
      </c>
      <c r="F275" s="5">
        <v>34045.687279999998</v>
      </c>
      <c r="G275" s="5">
        <v>47366.387889999998</v>
      </c>
      <c r="H275" s="4">
        <f t="shared" si="17"/>
        <v>0.39125955955734781</v>
      </c>
      <c r="I275" s="5">
        <v>41888.404849999999</v>
      </c>
      <c r="J275" s="4">
        <f t="shared" si="18"/>
        <v>0.13077564208081793</v>
      </c>
      <c r="K275" s="5">
        <v>290182.68307999999</v>
      </c>
      <c r="L275" s="5">
        <v>340396.10113999998</v>
      </c>
      <c r="M275" s="4">
        <f t="shared" si="19"/>
        <v>0.17304071189581194</v>
      </c>
    </row>
    <row r="276" spans="1:13" x14ac:dyDescent="0.2">
      <c r="A276" s="1" t="s">
        <v>22</v>
      </c>
      <c r="B276" s="1" t="s">
        <v>97</v>
      </c>
      <c r="C276" s="2">
        <v>101.64988</v>
      </c>
      <c r="D276" s="2">
        <v>0</v>
      </c>
      <c r="E276" s="3">
        <f t="shared" si="16"/>
        <v>-1</v>
      </c>
      <c r="F276" s="2">
        <v>1724.27503</v>
      </c>
      <c r="G276" s="2">
        <v>1953.95973</v>
      </c>
      <c r="H276" s="3">
        <f t="shared" si="17"/>
        <v>0.13320653376277214</v>
      </c>
      <c r="I276" s="2">
        <v>1738.0679</v>
      </c>
      <c r="J276" s="3">
        <f t="shared" si="18"/>
        <v>0.1242136915364469</v>
      </c>
      <c r="K276" s="2">
        <v>11935.35411</v>
      </c>
      <c r="L276" s="2">
        <v>12708.33663</v>
      </c>
      <c r="M276" s="3">
        <f t="shared" si="19"/>
        <v>6.4764104430915737E-2</v>
      </c>
    </row>
    <row r="277" spans="1:13" x14ac:dyDescent="0.2">
      <c r="A277" s="1" t="s">
        <v>21</v>
      </c>
      <c r="B277" s="1" t="s">
        <v>97</v>
      </c>
      <c r="C277" s="2">
        <v>11.1515</v>
      </c>
      <c r="D277" s="2">
        <v>0</v>
      </c>
      <c r="E277" s="3">
        <f t="shared" si="16"/>
        <v>-1</v>
      </c>
      <c r="F277" s="2">
        <v>187.68045000000001</v>
      </c>
      <c r="G277" s="2">
        <v>275.84429999999998</v>
      </c>
      <c r="H277" s="3">
        <f t="shared" si="17"/>
        <v>0.46975510768436446</v>
      </c>
      <c r="I277" s="2">
        <v>186.78366</v>
      </c>
      <c r="J277" s="3">
        <f t="shared" si="18"/>
        <v>0.47681172967699625</v>
      </c>
      <c r="K277" s="2">
        <v>1295.5711799999999</v>
      </c>
      <c r="L277" s="2">
        <v>2307.55692</v>
      </c>
      <c r="M277" s="3">
        <f t="shared" si="19"/>
        <v>0.78111164837735902</v>
      </c>
    </row>
    <row r="278" spans="1:13" x14ac:dyDescent="0.2">
      <c r="A278" s="1" t="s">
        <v>20</v>
      </c>
      <c r="B278" s="1" t="s">
        <v>97</v>
      </c>
      <c r="C278" s="2">
        <v>80.955219999999997</v>
      </c>
      <c r="D278" s="2">
        <v>0</v>
      </c>
      <c r="E278" s="3">
        <f t="shared" si="16"/>
        <v>-1</v>
      </c>
      <c r="F278" s="2">
        <v>1898.48622</v>
      </c>
      <c r="G278" s="2">
        <v>2248.66516</v>
      </c>
      <c r="H278" s="3">
        <f t="shared" si="17"/>
        <v>0.18445166275686753</v>
      </c>
      <c r="I278" s="2">
        <v>2069.8306499999999</v>
      </c>
      <c r="J278" s="3">
        <f t="shared" si="18"/>
        <v>8.6400551658658786E-2</v>
      </c>
      <c r="K278" s="2">
        <v>14199.681839999999</v>
      </c>
      <c r="L278" s="2">
        <v>16455.170030000001</v>
      </c>
      <c r="M278" s="3">
        <f t="shared" si="19"/>
        <v>0.15884075540667197</v>
      </c>
    </row>
    <row r="279" spans="1:13" x14ac:dyDescent="0.2">
      <c r="A279" s="1" t="s">
        <v>19</v>
      </c>
      <c r="B279" s="1" t="s">
        <v>97</v>
      </c>
      <c r="C279" s="2">
        <v>0</v>
      </c>
      <c r="D279" s="2">
        <v>0</v>
      </c>
      <c r="E279" s="3" t="str">
        <f t="shared" si="16"/>
        <v/>
      </c>
      <c r="F279" s="2">
        <v>581.73869999999999</v>
      </c>
      <c r="G279" s="2">
        <v>191.54826</v>
      </c>
      <c r="H279" s="3">
        <f t="shared" si="17"/>
        <v>-0.67073144695376119</v>
      </c>
      <c r="I279" s="2">
        <v>148.96099000000001</v>
      </c>
      <c r="J279" s="3">
        <f t="shared" si="18"/>
        <v>0.28589545491071178</v>
      </c>
      <c r="K279" s="2">
        <v>1826.98323</v>
      </c>
      <c r="L279" s="2">
        <v>2270.1839</v>
      </c>
      <c r="M279" s="3">
        <f t="shared" si="19"/>
        <v>0.24258606358417412</v>
      </c>
    </row>
    <row r="280" spans="1:13" x14ac:dyDescent="0.2">
      <c r="A280" s="1" t="s">
        <v>18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2.5000000000000001E-3</v>
      </c>
      <c r="J280" s="3">
        <f t="shared" si="18"/>
        <v>-1</v>
      </c>
      <c r="K280" s="2">
        <v>0.29849999999999999</v>
      </c>
      <c r="L280" s="2">
        <v>25.772390000000001</v>
      </c>
      <c r="M280" s="3">
        <f t="shared" si="19"/>
        <v>85.339664991624801</v>
      </c>
    </row>
    <row r="281" spans="1:13" x14ac:dyDescent="0.2">
      <c r="A281" s="1" t="s">
        <v>17</v>
      </c>
      <c r="B281" s="1" t="s">
        <v>97</v>
      </c>
      <c r="C281" s="2">
        <v>9</v>
      </c>
      <c r="D281" s="2">
        <v>0</v>
      </c>
      <c r="E281" s="3">
        <f t="shared" si="16"/>
        <v>-1</v>
      </c>
      <c r="F281" s="2">
        <v>9634.2289099999998</v>
      </c>
      <c r="G281" s="2">
        <v>4312.1415299999999</v>
      </c>
      <c r="H281" s="3">
        <f t="shared" si="17"/>
        <v>-0.55241446198936117</v>
      </c>
      <c r="I281" s="2">
        <v>7410.9531699999998</v>
      </c>
      <c r="J281" s="3">
        <f t="shared" si="18"/>
        <v>-0.41813941728092174</v>
      </c>
      <c r="K281" s="2">
        <v>84284.94382</v>
      </c>
      <c r="L281" s="2">
        <v>37933.969080000003</v>
      </c>
      <c r="M281" s="3">
        <f t="shared" si="19"/>
        <v>-0.54993184594140243</v>
      </c>
    </row>
    <row r="282" spans="1:13" x14ac:dyDescent="0.2">
      <c r="A282" s="1" t="s">
        <v>16</v>
      </c>
      <c r="B282" s="1" t="s">
        <v>97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0.30548999999999998</v>
      </c>
      <c r="L282" s="2">
        <v>2.5104600000000001</v>
      </c>
      <c r="M282" s="3">
        <f t="shared" si="19"/>
        <v>7.2178140037317107</v>
      </c>
    </row>
    <row r="283" spans="1:13" x14ac:dyDescent="0.2">
      <c r="A283" s="1" t="s">
        <v>15</v>
      </c>
      <c r="B283" s="1" t="s">
        <v>97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144.35265999999999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335.69506999999999</v>
      </c>
      <c r="L283" s="2">
        <v>144.35265999999999</v>
      </c>
      <c r="M283" s="3">
        <f t="shared" si="19"/>
        <v>-0.56998874007890554</v>
      </c>
    </row>
    <row r="284" spans="1:13" x14ac:dyDescent="0.2">
      <c r="A284" s="1" t="s">
        <v>14</v>
      </c>
      <c r="B284" s="1" t="s">
        <v>97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15.259840000000001</v>
      </c>
      <c r="H284" s="3" t="str">
        <f t="shared" si="17"/>
        <v/>
      </c>
      <c r="I284" s="2">
        <v>1.3493599999999999</v>
      </c>
      <c r="J284" s="3">
        <f t="shared" si="18"/>
        <v>10.308946463508628</v>
      </c>
      <c r="K284" s="2">
        <v>38.593670000000003</v>
      </c>
      <c r="L284" s="2">
        <v>37.817860000000003</v>
      </c>
      <c r="M284" s="3">
        <f t="shared" si="19"/>
        <v>-2.0102001183095575E-2</v>
      </c>
    </row>
    <row r="285" spans="1:13" x14ac:dyDescent="0.2">
      <c r="A285" s="1" t="s">
        <v>13</v>
      </c>
      <c r="B285" s="1" t="s">
        <v>97</v>
      </c>
      <c r="C285" s="2">
        <v>167.56322</v>
      </c>
      <c r="D285" s="2">
        <v>57.774369999999998</v>
      </c>
      <c r="E285" s="3">
        <f t="shared" si="16"/>
        <v>-0.65520852368437421</v>
      </c>
      <c r="F285" s="2">
        <v>4082.3172500000001</v>
      </c>
      <c r="G285" s="2">
        <v>4889.8366699999997</v>
      </c>
      <c r="H285" s="3">
        <f t="shared" si="17"/>
        <v>0.19780908012477472</v>
      </c>
      <c r="I285" s="2">
        <v>4544.2421299999996</v>
      </c>
      <c r="J285" s="3">
        <f t="shared" si="18"/>
        <v>7.6051084012110026E-2</v>
      </c>
      <c r="K285" s="2">
        <v>33082.514479999998</v>
      </c>
      <c r="L285" s="2">
        <v>34042.743009999998</v>
      </c>
      <c r="M285" s="3">
        <f t="shared" si="19"/>
        <v>2.9025258360591222E-2</v>
      </c>
    </row>
    <row r="286" spans="1:13" x14ac:dyDescent="0.2">
      <c r="A286" s="1" t="s">
        <v>12</v>
      </c>
      <c r="B286" s="1" t="s">
        <v>97</v>
      </c>
      <c r="C286" s="2">
        <v>121.845</v>
      </c>
      <c r="D286" s="2">
        <v>0</v>
      </c>
      <c r="E286" s="3">
        <f t="shared" si="16"/>
        <v>-1</v>
      </c>
      <c r="F286" s="2">
        <v>656.75581999999997</v>
      </c>
      <c r="G286" s="2">
        <v>1390.6267</v>
      </c>
      <c r="H286" s="3">
        <f t="shared" si="17"/>
        <v>1.1174181600705118</v>
      </c>
      <c r="I286" s="2">
        <v>853.30003999999997</v>
      </c>
      <c r="J286" s="3">
        <f t="shared" si="18"/>
        <v>0.62970424799230074</v>
      </c>
      <c r="K286" s="2">
        <v>5448.4543700000004</v>
      </c>
      <c r="L286" s="2">
        <v>5893.0422600000002</v>
      </c>
      <c r="M286" s="3">
        <f t="shared" si="19"/>
        <v>8.1598901231139331E-2</v>
      </c>
    </row>
    <row r="287" spans="1:13" x14ac:dyDescent="0.2">
      <c r="A287" s="1" t="s">
        <v>11</v>
      </c>
      <c r="B287" s="1" t="s">
        <v>97</v>
      </c>
      <c r="C287" s="2">
        <v>0</v>
      </c>
      <c r="D287" s="2">
        <v>0</v>
      </c>
      <c r="E287" s="3" t="str">
        <f t="shared" si="16"/>
        <v/>
      </c>
      <c r="F287" s="2">
        <v>225.77709999999999</v>
      </c>
      <c r="G287" s="2">
        <v>424.22685999999999</v>
      </c>
      <c r="H287" s="3">
        <f t="shared" si="17"/>
        <v>0.87896318980091426</v>
      </c>
      <c r="I287" s="2">
        <v>192.50290000000001</v>
      </c>
      <c r="J287" s="3">
        <f t="shared" si="18"/>
        <v>1.2037426968632676</v>
      </c>
      <c r="K287" s="2">
        <v>1386.7373500000001</v>
      </c>
      <c r="L287" s="2">
        <v>1259.81324</v>
      </c>
      <c r="M287" s="3">
        <f t="shared" si="19"/>
        <v>-9.152714463196665E-2</v>
      </c>
    </row>
    <row r="288" spans="1:13" x14ac:dyDescent="0.2">
      <c r="A288" s="1" t="s">
        <v>10</v>
      </c>
      <c r="B288" s="1" t="s">
        <v>97</v>
      </c>
      <c r="C288" s="2">
        <v>66.782269999999997</v>
      </c>
      <c r="D288" s="2">
        <v>0</v>
      </c>
      <c r="E288" s="3">
        <f t="shared" si="16"/>
        <v>-1</v>
      </c>
      <c r="F288" s="2">
        <v>1347.80971</v>
      </c>
      <c r="G288" s="2">
        <v>1691.7764299999999</v>
      </c>
      <c r="H288" s="3">
        <f t="shared" si="17"/>
        <v>0.25520421573457863</v>
      </c>
      <c r="I288" s="2">
        <v>1191.72911</v>
      </c>
      <c r="J288" s="3">
        <f t="shared" si="18"/>
        <v>0.41959814172870202</v>
      </c>
      <c r="K288" s="2">
        <v>8685.0798699999996</v>
      </c>
      <c r="L288" s="2">
        <v>11614.748460000001</v>
      </c>
      <c r="M288" s="3">
        <f t="shared" si="19"/>
        <v>0.33732200899149611</v>
      </c>
    </row>
    <row r="289" spans="1:13" x14ac:dyDescent="0.2">
      <c r="A289" s="1" t="s">
        <v>28</v>
      </c>
      <c r="B289" s="1" t="s">
        <v>97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11.190950000000001</v>
      </c>
      <c r="H289" s="3" t="str">
        <f t="shared" si="17"/>
        <v/>
      </c>
      <c r="I289" s="2">
        <v>4.5597599999999998</v>
      </c>
      <c r="J289" s="3">
        <f t="shared" si="18"/>
        <v>1.4542848746425254</v>
      </c>
      <c r="K289" s="2">
        <v>20.366160000000001</v>
      </c>
      <c r="L289" s="2">
        <v>23.304680000000001</v>
      </c>
      <c r="M289" s="3">
        <f t="shared" si="19"/>
        <v>0.14428444046398536</v>
      </c>
    </row>
    <row r="290" spans="1:13" x14ac:dyDescent="0.2">
      <c r="A290" s="1" t="s">
        <v>9</v>
      </c>
      <c r="B290" s="1" t="s">
        <v>97</v>
      </c>
      <c r="C290" s="2">
        <v>37.823599999999999</v>
      </c>
      <c r="D290" s="2">
        <v>0</v>
      </c>
      <c r="E290" s="3">
        <f t="shared" si="16"/>
        <v>-1</v>
      </c>
      <c r="F290" s="2">
        <v>3246.86841</v>
      </c>
      <c r="G290" s="2">
        <v>3135.91725</v>
      </c>
      <c r="H290" s="3">
        <f t="shared" si="17"/>
        <v>-3.4171745198629755E-2</v>
      </c>
      <c r="I290" s="2">
        <v>1996.4359999999999</v>
      </c>
      <c r="J290" s="3">
        <f t="shared" si="18"/>
        <v>0.57075771524857299</v>
      </c>
      <c r="K290" s="2">
        <v>18304.174569999999</v>
      </c>
      <c r="L290" s="2">
        <v>21248.849190000001</v>
      </c>
      <c r="M290" s="3">
        <f t="shared" si="19"/>
        <v>0.16087448296227658</v>
      </c>
    </row>
    <row r="291" spans="1:13" x14ac:dyDescent="0.2">
      <c r="A291" s="1" t="s">
        <v>8</v>
      </c>
      <c r="B291" s="1" t="s">
        <v>97</v>
      </c>
      <c r="C291" s="2">
        <v>39.602699999999999</v>
      </c>
      <c r="D291" s="2">
        <v>0</v>
      </c>
      <c r="E291" s="3">
        <f t="shared" si="16"/>
        <v>-1</v>
      </c>
      <c r="F291" s="2">
        <v>2388.3102899999999</v>
      </c>
      <c r="G291" s="2">
        <v>1624.1527000000001</v>
      </c>
      <c r="H291" s="3">
        <f t="shared" si="17"/>
        <v>-0.31995741642096254</v>
      </c>
      <c r="I291" s="2">
        <v>2774.85934</v>
      </c>
      <c r="J291" s="3">
        <f t="shared" si="18"/>
        <v>-0.41469007938975377</v>
      </c>
      <c r="K291" s="2">
        <v>20570.33394</v>
      </c>
      <c r="L291" s="2">
        <v>17475.468990000001</v>
      </c>
      <c r="M291" s="3">
        <f t="shared" si="19"/>
        <v>-0.1504528297414699</v>
      </c>
    </row>
    <row r="292" spans="1:13" x14ac:dyDescent="0.2">
      <c r="A292" s="1" t="s">
        <v>7</v>
      </c>
      <c r="B292" s="1" t="s">
        <v>97</v>
      </c>
      <c r="C292" s="2">
        <v>24.498000000000001</v>
      </c>
      <c r="D292" s="2">
        <v>0</v>
      </c>
      <c r="E292" s="3">
        <f t="shared" si="16"/>
        <v>-1</v>
      </c>
      <c r="F292" s="2">
        <v>1044.14726</v>
      </c>
      <c r="G292" s="2">
        <v>1411.91993</v>
      </c>
      <c r="H292" s="3">
        <f t="shared" si="17"/>
        <v>0.35222299007900482</v>
      </c>
      <c r="I292" s="2">
        <v>822.97505000000001</v>
      </c>
      <c r="J292" s="3">
        <f t="shared" si="18"/>
        <v>0.71562908255845659</v>
      </c>
      <c r="K292" s="2">
        <v>9017.7839000000004</v>
      </c>
      <c r="L292" s="2">
        <v>10053.807500000001</v>
      </c>
      <c r="M292" s="3">
        <f t="shared" si="19"/>
        <v>0.11488671845418708</v>
      </c>
    </row>
    <row r="293" spans="1:13" x14ac:dyDescent="0.2">
      <c r="A293" s="1" t="s">
        <v>6</v>
      </c>
      <c r="B293" s="1" t="s">
        <v>97</v>
      </c>
      <c r="C293" s="2">
        <v>40.195</v>
      </c>
      <c r="D293" s="2">
        <v>0</v>
      </c>
      <c r="E293" s="3">
        <f t="shared" si="16"/>
        <v>-1</v>
      </c>
      <c r="F293" s="2">
        <v>1057.384</v>
      </c>
      <c r="G293" s="2">
        <v>779.55190000000005</v>
      </c>
      <c r="H293" s="3">
        <f t="shared" si="17"/>
        <v>-0.26275421228238749</v>
      </c>
      <c r="I293" s="2">
        <v>1357.0983200000001</v>
      </c>
      <c r="J293" s="3">
        <f t="shared" si="18"/>
        <v>-0.42557448601071146</v>
      </c>
      <c r="K293" s="2">
        <v>10602.040440000001</v>
      </c>
      <c r="L293" s="2">
        <v>9326.0111300000008</v>
      </c>
      <c r="M293" s="3">
        <f t="shared" si="19"/>
        <v>-0.12035695555222758</v>
      </c>
    </row>
    <row r="294" spans="1:13" x14ac:dyDescent="0.2">
      <c r="A294" s="1" t="s">
        <v>5</v>
      </c>
      <c r="B294" s="1" t="s">
        <v>97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96.181820000000002</v>
      </c>
      <c r="L294" s="2">
        <v>1.3600399999999999</v>
      </c>
      <c r="M294" s="3">
        <f t="shared" si="19"/>
        <v>-0.98585969780983562</v>
      </c>
    </row>
    <row r="295" spans="1:13" x14ac:dyDescent="0.2">
      <c r="A295" s="1" t="s">
        <v>4</v>
      </c>
      <c r="B295" s="1" t="s">
        <v>97</v>
      </c>
      <c r="C295" s="2">
        <v>40.28978</v>
      </c>
      <c r="D295" s="2">
        <v>0</v>
      </c>
      <c r="E295" s="3">
        <f t="shared" si="16"/>
        <v>-1</v>
      </c>
      <c r="F295" s="2">
        <v>4396.3448500000004</v>
      </c>
      <c r="G295" s="2">
        <v>2982.4458399999999</v>
      </c>
      <c r="H295" s="3">
        <f t="shared" si="17"/>
        <v>-0.32160784884743521</v>
      </c>
      <c r="I295" s="2">
        <v>3426.49458</v>
      </c>
      <c r="J295" s="3">
        <f t="shared" si="18"/>
        <v>-0.12959271629724867</v>
      </c>
      <c r="K295" s="2">
        <v>28125.12328</v>
      </c>
      <c r="L295" s="2">
        <v>31803.29477</v>
      </c>
      <c r="M295" s="3">
        <f t="shared" si="19"/>
        <v>0.1307788575140425</v>
      </c>
    </row>
    <row r="296" spans="1:13" x14ac:dyDescent="0.2">
      <c r="A296" s="1" t="s">
        <v>24</v>
      </c>
      <c r="B296" s="1" t="s">
        <v>97</v>
      </c>
      <c r="C296" s="2">
        <v>0</v>
      </c>
      <c r="D296" s="2">
        <v>0</v>
      </c>
      <c r="E296" s="3" t="str">
        <f t="shared" si="16"/>
        <v/>
      </c>
      <c r="F296" s="2">
        <v>1313.61004</v>
      </c>
      <c r="G296" s="2">
        <v>630.08830999999998</v>
      </c>
      <c r="H296" s="3">
        <f t="shared" si="17"/>
        <v>-0.5203383874867461</v>
      </c>
      <c r="I296" s="2">
        <v>605.20127000000002</v>
      </c>
      <c r="J296" s="3">
        <f t="shared" si="18"/>
        <v>4.1121922959612922E-2</v>
      </c>
      <c r="K296" s="2">
        <v>5404.7578299999996</v>
      </c>
      <c r="L296" s="2">
        <v>5905.5389100000002</v>
      </c>
      <c r="M296" s="3">
        <f t="shared" si="19"/>
        <v>9.2655600075239652E-2</v>
      </c>
    </row>
    <row r="297" spans="1:13" x14ac:dyDescent="0.2">
      <c r="A297" s="1" t="s">
        <v>3</v>
      </c>
      <c r="B297" s="1" t="s">
        <v>97</v>
      </c>
      <c r="C297" s="2">
        <v>352.25040999999999</v>
      </c>
      <c r="D297" s="2">
        <v>18</v>
      </c>
      <c r="E297" s="3">
        <f t="shared" si="16"/>
        <v>-0.9488999885053363</v>
      </c>
      <c r="F297" s="2">
        <v>11943.95161</v>
      </c>
      <c r="G297" s="2">
        <v>15917.16907</v>
      </c>
      <c r="H297" s="3">
        <f t="shared" si="17"/>
        <v>0.33265518730613808</v>
      </c>
      <c r="I297" s="2">
        <v>15440.03053</v>
      </c>
      <c r="J297" s="3">
        <f t="shared" si="18"/>
        <v>3.0902694076473392E-2</v>
      </c>
      <c r="K297" s="2">
        <v>76626.927649999998</v>
      </c>
      <c r="L297" s="2">
        <v>107585.63177000001</v>
      </c>
      <c r="M297" s="3">
        <f t="shared" si="19"/>
        <v>0.40401860115554311</v>
      </c>
    </row>
    <row r="298" spans="1:13" x14ac:dyDescent="0.2">
      <c r="A298" s="1" t="s">
        <v>27</v>
      </c>
      <c r="B298" s="1" t="s">
        <v>97</v>
      </c>
      <c r="C298" s="2">
        <v>0</v>
      </c>
      <c r="D298" s="2">
        <v>0</v>
      </c>
      <c r="E298" s="3" t="str">
        <f t="shared" si="16"/>
        <v/>
      </c>
      <c r="F298" s="2">
        <v>139.76813999999999</v>
      </c>
      <c r="G298" s="2">
        <v>82.862970000000004</v>
      </c>
      <c r="H298" s="3">
        <f t="shared" si="17"/>
        <v>-0.40713978164122377</v>
      </c>
      <c r="I298" s="2">
        <v>133.24290999999999</v>
      </c>
      <c r="J298" s="3">
        <f t="shared" si="18"/>
        <v>-0.37810597201757301</v>
      </c>
      <c r="K298" s="2">
        <v>860.39012000000002</v>
      </c>
      <c r="L298" s="2">
        <v>1955.2057500000001</v>
      </c>
      <c r="M298" s="3">
        <f t="shared" si="19"/>
        <v>1.2724642049585602</v>
      </c>
    </row>
    <row r="299" spans="1:13" x14ac:dyDescent="0.2">
      <c r="A299" s="1" t="s">
        <v>2</v>
      </c>
      <c r="B299" s="1" t="s">
        <v>97</v>
      </c>
      <c r="C299" s="2">
        <v>15.52168</v>
      </c>
      <c r="D299" s="2">
        <v>0</v>
      </c>
      <c r="E299" s="3">
        <f t="shared" si="16"/>
        <v>-1</v>
      </c>
      <c r="F299" s="2">
        <v>30.25273</v>
      </c>
      <c r="G299" s="2">
        <v>138.41550000000001</v>
      </c>
      <c r="H299" s="3">
        <f t="shared" si="17"/>
        <v>3.5753060963423797</v>
      </c>
      <c r="I299" s="2">
        <v>208.32777999999999</v>
      </c>
      <c r="J299" s="3">
        <f t="shared" si="18"/>
        <v>-0.33558788943078055</v>
      </c>
      <c r="K299" s="2">
        <v>1144.7402099999999</v>
      </c>
      <c r="L299" s="2">
        <v>1435.7284400000001</v>
      </c>
      <c r="M299" s="3">
        <f t="shared" si="19"/>
        <v>0.25419586685087281</v>
      </c>
    </row>
    <row r="300" spans="1:13" x14ac:dyDescent="0.2">
      <c r="A300" s="1" t="s">
        <v>26</v>
      </c>
      <c r="B300" s="1" t="s">
        <v>97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33.58663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17.504999999999999</v>
      </c>
      <c r="L300" s="2">
        <v>109.15495</v>
      </c>
      <c r="M300" s="3">
        <f t="shared" si="19"/>
        <v>5.2356441016852333</v>
      </c>
    </row>
    <row r="301" spans="1:13" x14ac:dyDescent="0.2">
      <c r="A301" s="1" t="s">
        <v>30</v>
      </c>
      <c r="B301" s="1" t="s">
        <v>97</v>
      </c>
      <c r="C301" s="2">
        <v>0</v>
      </c>
      <c r="D301" s="2">
        <v>0</v>
      </c>
      <c r="E301" s="3" t="str">
        <f t="shared" si="16"/>
        <v/>
      </c>
      <c r="F301" s="2">
        <v>79.296809999999994</v>
      </c>
      <c r="G301" s="2">
        <v>7.3275899999999998</v>
      </c>
      <c r="H301" s="3">
        <f t="shared" si="17"/>
        <v>-0.90759287794805366</v>
      </c>
      <c r="I301" s="2">
        <v>39.992319999999999</v>
      </c>
      <c r="J301" s="3">
        <f t="shared" si="18"/>
        <v>-0.81677507081359624</v>
      </c>
      <c r="K301" s="2">
        <v>516.22045000000003</v>
      </c>
      <c r="L301" s="2">
        <v>275.71208000000001</v>
      </c>
      <c r="M301" s="3">
        <f t="shared" si="19"/>
        <v>-0.46590244536031067</v>
      </c>
    </row>
    <row r="302" spans="1:13" x14ac:dyDescent="0.2">
      <c r="A302" s="6" t="s">
        <v>0</v>
      </c>
      <c r="B302" s="6" t="s">
        <v>97</v>
      </c>
      <c r="C302" s="5">
        <v>1109.12826</v>
      </c>
      <c r="D302" s="5">
        <v>75.774370000000005</v>
      </c>
      <c r="E302" s="4">
        <f t="shared" si="16"/>
        <v>-0.93168114749866704</v>
      </c>
      <c r="F302" s="5">
        <v>45979.00333</v>
      </c>
      <c r="G302" s="5">
        <v>44292.866779999997</v>
      </c>
      <c r="H302" s="4">
        <f t="shared" si="17"/>
        <v>-3.6671881247583471E-2</v>
      </c>
      <c r="I302" s="5">
        <v>45146.940269999999</v>
      </c>
      <c r="J302" s="4">
        <f t="shared" si="18"/>
        <v>-1.8917638380192336E-2</v>
      </c>
      <c r="K302" s="5">
        <v>333826.75835000002</v>
      </c>
      <c r="L302" s="5">
        <v>331895.08510000003</v>
      </c>
      <c r="M302" s="4">
        <f t="shared" si="19"/>
        <v>-5.7864542062106006E-3</v>
      </c>
    </row>
    <row r="303" spans="1:13" x14ac:dyDescent="0.2">
      <c r="A303" s="1" t="s">
        <v>22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9.5736100000000004</v>
      </c>
      <c r="L303" s="2">
        <v>2.3189999999999999E-2</v>
      </c>
      <c r="M303" s="3">
        <f t="shared" si="19"/>
        <v>-0.99757771624288016</v>
      </c>
    </row>
    <row r="304" spans="1:13" x14ac:dyDescent="0.2">
      <c r="A304" s="1" t="s">
        <v>21</v>
      </c>
      <c r="B304" s="1" t="s">
        <v>96</v>
      </c>
      <c r="C304" s="2">
        <v>0</v>
      </c>
      <c r="D304" s="2">
        <v>0</v>
      </c>
      <c r="E304" s="3" t="str">
        <f t="shared" si="16"/>
        <v/>
      </c>
      <c r="F304" s="2">
        <v>63.155679999999997</v>
      </c>
      <c r="G304" s="2">
        <v>31.579879999999999</v>
      </c>
      <c r="H304" s="3">
        <f t="shared" si="17"/>
        <v>-0.49996769886730696</v>
      </c>
      <c r="I304" s="2">
        <v>53.890120000000003</v>
      </c>
      <c r="J304" s="3">
        <f t="shared" si="18"/>
        <v>-0.4139949957431901</v>
      </c>
      <c r="K304" s="2">
        <v>651.65213000000006</v>
      </c>
      <c r="L304" s="2">
        <v>453.66759000000002</v>
      </c>
      <c r="M304" s="3">
        <f t="shared" si="19"/>
        <v>-0.30381937062033393</v>
      </c>
    </row>
    <row r="305" spans="1:13" x14ac:dyDescent="0.2">
      <c r="A305" s="1" t="s">
        <v>20</v>
      </c>
      <c r="B305" s="1" t="s">
        <v>96</v>
      </c>
      <c r="C305" s="2">
        <v>3.2951999999999999</v>
      </c>
      <c r="D305" s="2">
        <v>0</v>
      </c>
      <c r="E305" s="3">
        <f t="shared" si="16"/>
        <v>-1</v>
      </c>
      <c r="F305" s="2">
        <v>345.76632000000001</v>
      </c>
      <c r="G305" s="2">
        <v>475.35194999999999</v>
      </c>
      <c r="H305" s="3">
        <f t="shared" si="17"/>
        <v>0.37477805819838084</v>
      </c>
      <c r="I305" s="2">
        <v>684.47127999999998</v>
      </c>
      <c r="J305" s="3">
        <f t="shared" si="18"/>
        <v>-0.30551950989090437</v>
      </c>
      <c r="K305" s="2">
        <v>3266.4149499999999</v>
      </c>
      <c r="L305" s="2">
        <v>3255.3932300000001</v>
      </c>
      <c r="M305" s="3">
        <f t="shared" si="19"/>
        <v>-3.3742559254450466E-3</v>
      </c>
    </row>
    <row r="306" spans="1:13" x14ac:dyDescent="0.2">
      <c r="A306" s="1" t="s">
        <v>19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494.68482999999998</v>
      </c>
      <c r="G306" s="2">
        <v>736.56624999999997</v>
      </c>
      <c r="H306" s="3">
        <f t="shared" si="17"/>
        <v>0.48896065804160593</v>
      </c>
      <c r="I306" s="2">
        <v>1021.9641</v>
      </c>
      <c r="J306" s="3">
        <f t="shared" si="18"/>
        <v>-0.27926406612521915</v>
      </c>
      <c r="K306" s="2">
        <v>783.60185000000001</v>
      </c>
      <c r="L306" s="2">
        <v>2940.39941</v>
      </c>
      <c r="M306" s="3">
        <f t="shared" si="19"/>
        <v>2.7524150944768699</v>
      </c>
    </row>
    <row r="307" spans="1:13" x14ac:dyDescent="0.2">
      <c r="A307" s="1" t="s">
        <v>17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14.08264</v>
      </c>
      <c r="L307" s="2">
        <v>31.269680000000001</v>
      </c>
      <c r="M307" s="3">
        <f t="shared" si="19"/>
        <v>1.220441621741378</v>
      </c>
    </row>
    <row r="308" spans="1:13" x14ac:dyDescent="0.2">
      <c r="A308" s="1" t="s">
        <v>15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</v>
      </c>
      <c r="L308" s="2">
        <v>55</v>
      </c>
      <c r="M308" s="3" t="str">
        <f t="shared" si="19"/>
        <v/>
      </c>
    </row>
    <row r="309" spans="1:13" x14ac:dyDescent="0.2">
      <c r="A309" s="1" t="s">
        <v>14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10.40977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6.1160699999999997</v>
      </c>
      <c r="L309" s="2">
        <v>20.75864</v>
      </c>
      <c r="M309" s="3">
        <f t="shared" si="19"/>
        <v>2.3941141942456512</v>
      </c>
    </row>
    <row r="310" spans="1:13" x14ac:dyDescent="0.2">
      <c r="A310" s="1" t="s">
        <v>13</v>
      </c>
      <c r="B310" s="1" t="s">
        <v>96</v>
      </c>
      <c r="C310" s="2">
        <v>0</v>
      </c>
      <c r="D310" s="2">
        <v>0</v>
      </c>
      <c r="E310" s="3" t="str">
        <f t="shared" si="16"/>
        <v/>
      </c>
      <c r="F310" s="2">
        <v>511.36880000000002</v>
      </c>
      <c r="G310" s="2">
        <v>6.5259900000000002</v>
      </c>
      <c r="H310" s="3">
        <f t="shared" si="17"/>
        <v>-0.98723819286589243</v>
      </c>
      <c r="I310" s="2">
        <v>0</v>
      </c>
      <c r="J310" s="3" t="str">
        <f t="shared" si="18"/>
        <v/>
      </c>
      <c r="K310" s="2">
        <v>598.79719</v>
      </c>
      <c r="L310" s="2">
        <v>64.54522</v>
      </c>
      <c r="M310" s="3">
        <f t="shared" si="19"/>
        <v>-0.89220854560122431</v>
      </c>
    </row>
    <row r="311" spans="1:13" x14ac:dyDescent="0.2">
      <c r="A311" s="1" t="s">
        <v>12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2.0093299999999998</v>
      </c>
      <c r="L311" s="2">
        <v>0</v>
      </c>
      <c r="M311" s="3">
        <f t="shared" si="19"/>
        <v>-1</v>
      </c>
    </row>
    <row r="312" spans="1:13" x14ac:dyDescent="0.2">
      <c r="A312" s="1" t="s">
        <v>11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54.226959999999998</v>
      </c>
      <c r="G312" s="2">
        <v>14.012269999999999</v>
      </c>
      <c r="H312" s="3">
        <f t="shared" si="17"/>
        <v>-0.74159956597235022</v>
      </c>
      <c r="I312" s="2">
        <v>26.189959999999999</v>
      </c>
      <c r="J312" s="3">
        <f t="shared" si="18"/>
        <v>-0.46497550969913659</v>
      </c>
      <c r="K312" s="2">
        <v>233.49440000000001</v>
      </c>
      <c r="L312" s="2">
        <v>130.80304000000001</v>
      </c>
      <c r="M312" s="3">
        <f t="shared" si="19"/>
        <v>-0.43980223936848162</v>
      </c>
    </row>
    <row r="313" spans="1:13" x14ac:dyDescent="0.2">
      <c r="A313" s="1" t="s">
        <v>10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31.980440000000002</v>
      </c>
      <c r="G313" s="2">
        <v>57.771149999999999</v>
      </c>
      <c r="H313" s="3">
        <f t="shared" si="17"/>
        <v>0.80645263167110892</v>
      </c>
      <c r="I313" s="2">
        <v>63.605939999999997</v>
      </c>
      <c r="J313" s="3">
        <f t="shared" si="18"/>
        <v>-9.173341357741116E-2</v>
      </c>
      <c r="K313" s="2">
        <v>353.42903000000001</v>
      </c>
      <c r="L313" s="2">
        <v>574.53567999999996</v>
      </c>
      <c r="M313" s="3">
        <f t="shared" si="19"/>
        <v>0.62560409935765593</v>
      </c>
    </row>
    <row r="314" spans="1:13" x14ac:dyDescent="0.2">
      <c r="A314" s="1" t="s">
        <v>28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0.37598999999999999</v>
      </c>
      <c r="L314" s="2">
        <v>0</v>
      </c>
      <c r="M314" s="3">
        <f t="shared" si="19"/>
        <v>-1</v>
      </c>
    </row>
    <row r="315" spans="1:13" x14ac:dyDescent="0.2">
      <c r="A315" s="1" t="s">
        <v>8</v>
      </c>
      <c r="B315" s="1" t="s">
        <v>96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5.97316</v>
      </c>
      <c r="H315" s="3" t="str">
        <f t="shared" si="17"/>
        <v/>
      </c>
      <c r="I315" s="2">
        <v>29.83081</v>
      </c>
      <c r="J315" s="3">
        <f t="shared" si="18"/>
        <v>-0.7997654103257672</v>
      </c>
      <c r="K315" s="2">
        <v>1.0584800000000001</v>
      </c>
      <c r="L315" s="2">
        <v>59.492959999999997</v>
      </c>
      <c r="M315" s="3">
        <f t="shared" si="19"/>
        <v>55.206031290151905</v>
      </c>
    </row>
    <row r="316" spans="1:13" x14ac:dyDescent="0.2">
      <c r="A316" s="1" t="s">
        <v>7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5.13</v>
      </c>
      <c r="L316" s="2">
        <v>2.9712900000000002</v>
      </c>
      <c r="M316" s="3">
        <f t="shared" si="19"/>
        <v>-0.42080116959064318</v>
      </c>
    </row>
    <row r="317" spans="1:13" x14ac:dyDescent="0.2">
      <c r="A317" s="1" t="s">
        <v>6</v>
      </c>
      <c r="B317" s="1" t="s">
        <v>96</v>
      </c>
      <c r="C317" s="2">
        <v>9.7559199999999997</v>
      </c>
      <c r="D317" s="2">
        <v>9.4442599999999999</v>
      </c>
      <c r="E317" s="3">
        <f t="shared" si="16"/>
        <v>-3.1945731412311718E-2</v>
      </c>
      <c r="F317" s="2">
        <v>114.07841000000001</v>
      </c>
      <c r="G317" s="2">
        <v>263.55437999999998</v>
      </c>
      <c r="H317" s="3">
        <f t="shared" si="17"/>
        <v>1.3102914916152844</v>
      </c>
      <c r="I317" s="2">
        <v>94.851950000000002</v>
      </c>
      <c r="J317" s="3">
        <f t="shared" si="18"/>
        <v>1.7785868398066667</v>
      </c>
      <c r="K317" s="2">
        <v>1028.7671</v>
      </c>
      <c r="L317" s="2">
        <v>1975.67877</v>
      </c>
      <c r="M317" s="3">
        <f t="shared" si="19"/>
        <v>0.92043346837199591</v>
      </c>
    </row>
    <row r="318" spans="1:13" x14ac:dyDescent="0.2">
      <c r="A318" s="1" t="s">
        <v>4</v>
      </c>
      <c r="B318" s="1" t="s">
        <v>96</v>
      </c>
      <c r="C318" s="2">
        <v>0</v>
      </c>
      <c r="D318" s="2">
        <v>0</v>
      </c>
      <c r="E318" s="3" t="str">
        <f t="shared" si="16"/>
        <v/>
      </c>
      <c r="F318" s="2">
        <v>29.804880000000001</v>
      </c>
      <c r="G318" s="2">
        <v>21.166309999999999</v>
      </c>
      <c r="H318" s="3">
        <f t="shared" si="17"/>
        <v>-0.28983743601718914</v>
      </c>
      <c r="I318" s="2">
        <v>17.79731</v>
      </c>
      <c r="J318" s="3">
        <f t="shared" si="18"/>
        <v>0.18929827035658753</v>
      </c>
      <c r="K318" s="2">
        <v>170.55106000000001</v>
      </c>
      <c r="L318" s="2">
        <v>178.16104999999999</v>
      </c>
      <c r="M318" s="3">
        <f t="shared" si="19"/>
        <v>4.4620009984106757E-2</v>
      </c>
    </row>
    <row r="319" spans="1:13" x14ac:dyDescent="0.2">
      <c r="A319" s="1" t="s">
        <v>24</v>
      </c>
      <c r="B319" s="1" t="s">
        <v>96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</v>
      </c>
      <c r="H319" s="3" t="str">
        <f t="shared" si="17"/>
        <v/>
      </c>
      <c r="I319" s="2">
        <v>0</v>
      </c>
      <c r="J319" s="3" t="str">
        <f t="shared" si="18"/>
        <v/>
      </c>
      <c r="K319" s="2">
        <v>108.2026</v>
      </c>
      <c r="L319" s="2">
        <v>0</v>
      </c>
      <c r="M319" s="3">
        <f t="shared" si="19"/>
        <v>-1</v>
      </c>
    </row>
    <row r="320" spans="1:13" x14ac:dyDescent="0.2">
      <c r="A320" s="1" t="s">
        <v>3</v>
      </c>
      <c r="B320" s="1" t="s">
        <v>96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0</v>
      </c>
      <c r="H320" s="3" t="str">
        <f t="shared" si="17"/>
        <v/>
      </c>
      <c r="I320" s="2">
        <v>0</v>
      </c>
      <c r="J320" s="3" t="str">
        <f t="shared" si="18"/>
        <v/>
      </c>
      <c r="K320" s="2">
        <v>0</v>
      </c>
      <c r="L320" s="2">
        <v>0</v>
      </c>
      <c r="M320" s="3" t="str">
        <f t="shared" si="19"/>
        <v/>
      </c>
    </row>
    <row r="321" spans="1:13" x14ac:dyDescent="0.2">
      <c r="A321" s="1" t="s">
        <v>2</v>
      </c>
      <c r="B321" s="1" t="s">
        <v>96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1.8208800000000001</v>
      </c>
      <c r="H321" s="3" t="str">
        <f t="shared" si="17"/>
        <v/>
      </c>
      <c r="I321" s="2">
        <v>0.85097</v>
      </c>
      <c r="J321" s="3">
        <f t="shared" si="18"/>
        <v>1.1397699096325371</v>
      </c>
      <c r="K321" s="2">
        <v>19.771740000000001</v>
      </c>
      <c r="L321" s="2">
        <v>20.762840000000001</v>
      </c>
      <c r="M321" s="3">
        <f t="shared" si="19"/>
        <v>5.0127100599137941E-2</v>
      </c>
    </row>
    <row r="322" spans="1:13" x14ac:dyDescent="0.2">
      <c r="A322" s="1" t="s">
        <v>30</v>
      </c>
      <c r="B322" s="1" t="s">
        <v>96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0</v>
      </c>
      <c r="M322" s="3" t="str">
        <f t="shared" si="19"/>
        <v/>
      </c>
    </row>
    <row r="323" spans="1:13" x14ac:dyDescent="0.2">
      <c r="A323" s="6" t="s">
        <v>0</v>
      </c>
      <c r="B323" s="6" t="s">
        <v>96</v>
      </c>
      <c r="C323" s="5">
        <v>13.051119999999999</v>
      </c>
      <c r="D323" s="5">
        <v>9.4442599999999999</v>
      </c>
      <c r="E323" s="4">
        <f t="shared" si="16"/>
        <v>-0.27636402086564216</v>
      </c>
      <c r="F323" s="5">
        <v>1645.0663199999999</v>
      </c>
      <c r="G323" s="5">
        <v>1624.73199</v>
      </c>
      <c r="H323" s="4">
        <f t="shared" si="17"/>
        <v>-1.2360796493602666E-2</v>
      </c>
      <c r="I323" s="5">
        <v>1993.45244</v>
      </c>
      <c r="J323" s="4">
        <f t="shared" si="18"/>
        <v>-0.18496576221301775</v>
      </c>
      <c r="K323" s="5">
        <v>7253.0281699999996</v>
      </c>
      <c r="L323" s="5">
        <v>9763.4625899999992</v>
      </c>
      <c r="M323" s="4">
        <f t="shared" si="19"/>
        <v>0.34612224868830199</v>
      </c>
    </row>
    <row r="324" spans="1:13" x14ac:dyDescent="0.2">
      <c r="A324" s="1" t="s">
        <v>22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64.208349999999996</v>
      </c>
      <c r="G324" s="2">
        <v>121.06849</v>
      </c>
      <c r="H324" s="3">
        <f t="shared" si="17"/>
        <v>0.88555678505988711</v>
      </c>
      <c r="I324" s="2">
        <v>136.87020000000001</v>
      </c>
      <c r="J324" s="3">
        <f t="shared" si="18"/>
        <v>-0.11545033177419195</v>
      </c>
      <c r="K324" s="2">
        <v>1076.87365</v>
      </c>
      <c r="L324" s="2">
        <v>917.62612999999999</v>
      </c>
      <c r="M324" s="3">
        <f t="shared" si="19"/>
        <v>-0.14787948428304476</v>
      </c>
    </row>
    <row r="325" spans="1:13" x14ac:dyDescent="0.2">
      <c r="A325" s="1" t="s">
        <v>21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227.57029</v>
      </c>
      <c r="G325" s="2">
        <v>198.39796999999999</v>
      </c>
      <c r="H325" s="3">
        <f t="shared" ref="H325:H388" si="21">IF(F325=0,"",(G325/F325-1))</f>
        <v>-0.1281903714232645</v>
      </c>
      <c r="I325" s="2">
        <v>145.97032999999999</v>
      </c>
      <c r="J325" s="3">
        <f t="shared" ref="J325:J388" si="22">IF(I325=0,"",(G325/I325-1))</f>
        <v>0.35916641416101469</v>
      </c>
      <c r="K325" s="2">
        <v>1090.58871</v>
      </c>
      <c r="L325" s="2">
        <v>2170.34755</v>
      </c>
      <c r="M325" s="3">
        <f t="shared" ref="M325:M388" si="23">IF(K325=0,"",(L325/K325-1))</f>
        <v>0.99006970281216278</v>
      </c>
    </row>
    <row r="326" spans="1:13" x14ac:dyDescent="0.2">
      <c r="A326" s="1" t="s">
        <v>20</v>
      </c>
      <c r="B326" s="1" t="s">
        <v>95</v>
      </c>
      <c r="C326" s="2">
        <v>2.8918599999999999</v>
      </c>
      <c r="D326" s="2">
        <v>0</v>
      </c>
      <c r="E326" s="3">
        <f t="shared" si="20"/>
        <v>-1</v>
      </c>
      <c r="F326" s="2">
        <v>25.85</v>
      </c>
      <c r="G326" s="2">
        <v>7.8550000000000004</v>
      </c>
      <c r="H326" s="3">
        <f t="shared" si="21"/>
        <v>-0.69613152804642164</v>
      </c>
      <c r="I326" s="2">
        <v>31.071100000000001</v>
      </c>
      <c r="J326" s="3">
        <f t="shared" si="22"/>
        <v>-0.74719272893460476</v>
      </c>
      <c r="K326" s="2">
        <v>751.34281999999996</v>
      </c>
      <c r="L326" s="2">
        <v>217.80346</v>
      </c>
      <c r="M326" s="3">
        <f t="shared" si="23"/>
        <v>-0.7101144055652252</v>
      </c>
    </row>
    <row r="327" spans="1:13" x14ac:dyDescent="0.2">
      <c r="A327" s="1" t="s">
        <v>19</v>
      </c>
      <c r="B327" s="1" t="s">
        <v>95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4.6556499999999996</v>
      </c>
      <c r="H327" s="3" t="str">
        <f t="shared" si="21"/>
        <v/>
      </c>
      <c r="I327" s="2">
        <v>36.520440000000001</v>
      </c>
      <c r="J327" s="3">
        <f t="shared" si="22"/>
        <v>-0.8725193343782276</v>
      </c>
      <c r="K327" s="2">
        <v>0</v>
      </c>
      <c r="L327" s="2">
        <v>57.94209</v>
      </c>
      <c r="M327" s="3" t="str">
        <f t="shared" si="23"/>
        <v/>
      </c>
    </row>
    <row r="328" spans="1:13" x14ac:dyDescent="0.2">
      <c r="A328" s="1" t="s">
        <v>18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0</v>
      </c>
      <c r="M328" s="3" t="str">
        <f t="shared" si="23"/>
        <v/>
      </c>
    </row>
    <row r="329" spans="1:13" x14ac:dyDescent="0.2">
      <c r="A329" s="1" t="s">
        <v>17</v>
      </c>
      <c r="B329" s="1" t="s">
        <v>95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0.78500000000000003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33.893230000000003</v>
      </c>
      <c r="L329" s="2">
        <v>44.504559999999998</v>
      </c>
      <c r="M329" s="3">
        <f t="shared" si="23"/>
        <v>0.31308110793807487</v>
      </c>
    </row>
    <row r="330" spans="1:13" x14ac:dyDescent="0.2">
      <c r="A330" s="1" t="s">
        <v>14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268.68795</v>
      </c>
      <c r="G330" s="2">
        <v>0</v>
      </c>
      <c r="H330" s="3">
        <f t="shared" si="21"/>
        <v>-1</v>
      </c>
      <c r="I330" s="2">
        <v>0</v>
      </c>
      <c r="J330" s="3" t="str">
        <f t="shared" si="22"/>
        <v/>
      </c>
      <c r="K330" s="2">
        <v>614.86143000000004</v>
      </c>
      <c r="L330" s="2">
        <v>52.939399999999999</v>
      </c>
      <c r="M330" s="3">
        <f t="shared" si="23"/>
        <v>-0.9139002750587234</v>
      </c>
    </row>
    <row r="331" spans="1:13" x14ac:dyDescent="0.2">
      <c r="A331" s="1" t="s">
        <v>13</v>
      </c>
      <c r="B331" s="1" t="s">
        <v>95</v>
      </c>
      <c r="C331" s="2">
        <v>0</v>
      </c>
      <c r="D331" s="2">
        <v>0</v>
      </c>
      <c r="E331" s="3" t="str">
        <f t="shared" si="20"/>
        <v/>
      </c>
      <c r="F331" s="2">
        <v>5.6784299999999996</v>
      </c>
      <c r="G331" s="2">
        <v>25.493179999999999</v>
      </c>
      <c r="H331" s="3">
        <f t="shared" si="21"/>
        <v>3.4894768448321107</v>
      </c>
      <c r="I331" s="2">
        <v>43.239400000000003</v>
      </c>
      <c r="J331" s="3">
        <f t="shared" si="22"/>
        <v>-0.41041781338316452</v>
      </c>
      <c r="K331" s="2">
        <v>141.43564000000001</v>
      </c>
      <c r="L331" s="2">
        <v>458.78005000000002</v>
      </c>
      <c r="M331" s="3">
        <f t="shared" si="23"/>
        <v>2.2437372221032832</v>
      </c>
    </row>
    <row r="332" spans="1:13" x14ac:dyDescent="0.2">
      <c r="A332" s="1" t="s">
        <v>12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123.58785</v>
      </c>
      <c r="G332" s="2">
        <v>1033.27217</v>
      </c>
      <c r="H332" s="3">
        <f t="shared" si="21"/>
        <v>7.3606290586008249</v>
      </c>
      <c r="I332" s="2">
        <v>706.81205999999997</v>
      </c>
      <c r="J332" s="3">
        <f t="shared" si="22"/>
        <v>0.46187682479554759</v>
      </c>
      <c r="K332" s="2">
        <v>1735.72785</v>
      </c>
      <c r="L332" s="2">
        <v>3237.8877000000002</v>
      </c>
      <c r="M332" s="3">
        <f t="shared" si="23"/>
        <v>0.86543512567364766</v>
      </c>
    </row>
    <row r="333" spans="1:13" x14ac:dyDescent="0.2">
      <c r="A333" s="1" t="s">
        <v>11</v>
      </c>
      <c r="B333" s="1" t="s">
        <v>95</v>
      </c>
      <c r="C333" s="2">
        <v>0</v>
      </c>
      <c r="D333" s="2">
        <v>0</v>
      </c>
      <c r="E333" s="3" t="str">
        <f t="shared" si="20"/>
        <v/>
      </c>
      <c r="F333" s="2">
        <v>77.736230000000006</v>
      </c>
      <c r="G333" s="2">
        <v>83.479600000000005</v>
      </c>
      <c r="H333" s="3">
        <f t="shared" si="21"/>
        <v>7.3882795705425774E-2</v>
      </c>
      <c r="I333" s="2">
        <v>91.180570000000003</v>
      </c>
      <c r="J333" s="3">
        <f t="shared" si="22"/>
        <v>-8.4458454251821413E-2</v>
      </c>
      <c r="K333" s="2">
        <v>266.00110999999998</v>
      </c>
      <c r="L333" s="2">
        <v>352.01267000000001</v>
      </c>
      <c r="M333" s="3">
        <f t="shared" si="23"/>
        <v>0.32335038000405358</v>
      </c>
    </row>
    <row r="334" spans="1:13" x14ac:dyDescent="0.2">
      <c r="A334" s="1" t="s">
        <v>10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290.61372</v>
      </c>
      <c r="G334" s="2">
        <v>457.78404999999998</v>
      </c>
      <c r="H334" s="3">
        <f t="shared" si="21"/>
        <v>0.57523206406084326</v>
      </c>
      <c r="I334" s="2">
        <v>171.38325</v>
      </c>
      <c r="J334" s="3">
        <f t="shared" si="22"/>
        <v>1.6711131338680993</v>
      </c>
      <c r="K334" s="2">
        <v>1914.1265900000001</v>
      </c>
      <c r="L334" s="2">
        <v>1960.21928</v>
      </c>
      <c r="M334" s="3">
        <f t="shared" si="23"/>
        <v>2.4080272559193761E-2</v>
      </c>
    </row>
    <row r="335" spans="1:13" x14ac:dyDescent="0.2">
      <c r="A335" s="1" t="s">
        <v>28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26.077089999999998</v>
      </c>
      <c r="M335" s="3" t="str">
        <f t="shared" si="23"/>
        <v/>
      </c>
    </row>
    <row r="336" spans="1:13" x14ac:dyDescent="0.2">
      <c r="A336" s="1" t="s">
        <v>9</v>
      </c>
      <c r="B336" s="1" t="s">
        <v>95</v>
      </c>
      <c r="C336" s="2">
        <v>58.607999999999997</v>
      </c>
      <c r="D336" s="2">
        <v>0</v>
      </c>
      <c r="E336" s="3">
        <f t="shared" si="20"/>
        <v>-1</v>
      </c>
      <c r="F336" s="2">
        <v>750.53498999999999</v>
      </c>
      <c r="G336" s="2">
        <v>515.67855999999995</v>
      </c>
      <c r="H336" s="3">
        <f t="shared" si="21"/>
        <v>-0.31291869550279072</v>
      </c>
      <c r="I336" s="2">
        <v>622.29693999999995</v>
      </c>
      <c r="J336" s="3">
        <f t="shared" si="22"/>
        <v>-0.17133039413627849</v>
      </c>
      <c r="K336" s="2">
        <v>4376.5530500000004</v>
      </c>
      <c r="L336" s="2">
        <v>4364.0250599999999</v>
      </c>
      <c r="M336" s="3">
        <f t="shared" si="23"/>
        <v>-2.862524424329882E-3</v>
      </c>
    </row>
    <row r="337" spans="1:13" x14ac:dyDescent="0.2">
      <c r="A337" s="1" t="s">
        <v>8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16.284030000000001</v>
      </c>
      <c r="H337" s="3" t="str">
        <f t="shared" si="21"/>
        <v/>
      </c>
      <c r="I337" s="2">
        <v>69.128</v>
      </c>
      <c r="J337" s="3">
        <f t="shared" si="22"/>
        <v>-0.76443655248235154</v>
      </c>
      <c r="K337" s="2">
        <v>655.51068999999995</v>
      </c>
      <c r="L337" s="2">
        <v>395.26996000000003</v>
      </c>
      <c r="M337" s="3">
        <f t="shared" si="23"/>
        <v>-0.39700455533379619</v>
      </c>
    </row>
    <row r="338" spans="1:13" x14ac:dyDescent="0.2">
      <c r="A338" s="1" t="s">
        <v>7</v>
      </c>
      <c r="B338" s="1" t="s">
        <v>95</v>
      </c>
      <c r="C338" s="2">
        <v>17.43084</v>
      </c>
      <c r="D338" s="2">
        <v>0</v>
      </c>
      <c r="E338" s="3">
        <f t="shared" si="20"/>
        <v>-1</v>
      </c>
      <c r="F338" s="2">
        <v>27.439019999999999</v>
      </c>
      <c r="G338" s="2">
        <v>34.798520000000003</v>
      </c>
      <c r="H338" s="3">
        <f t="shared" si="21"/>
        <v>0.26821293180295824</v>
      </c>
      <c r="I338" s="2">
        <v>60.183149999999998</v>
      </c>
      <c r="J338" s="3">
        <f t="shared" si="22"/>
        <v>-0.421789653748599</v>
      </c>
      <c r="K338" s="2">
        <v>356.03138999999999</v>
      </c>
      <c r="L338" s="2">
        <v>713.78155000000004</v>
      </c>
      <c r="M338" s="3">
        <f t="shared" si="23"/>
        <v>1.0048275799501836</v>
      </c>
    </row>
    <row r="339" spans="1:13" x14ac:dyDescent="0.2">
      <c r="A339" s="1" t="s">
        <v>6</v>
      </c>
      <c r="B339" s="1" t="s">
        <v>95</v>
      </c>
      <c r="C339" s="2">
        <v>46.657640000000001</v>
      </c>
      <c r="D339" s="2">
        <v>0</v>
      </c>
      <c r="E339" s="3">
        <f t="shared" si="20"/>
        <v>-1</v>
      </c>
      <c r="F339" s="2">
        <v>115.74754</v>
      </c>
      <c r="G339" s="2">
        <v>168.5034</v>
      </c>
      <c r="H339" s="3">
        <f t="shared" si="21"/>
        <v>0.45578385510396169</v>
      </c>
      <c r="I339" s="2">
        <v>115.21836</v>
      </c>
      <c r="J339" s="3">
        <f t="shared" si="22"/>
        <v>0.46247004383676349</v>
      </c>
      <c r="K339" s="2">
        <v>585.69800999999995</v>
      </c>
      <c r="L339" s="2">
        <v>785.23362999999995</v>
      </c>
      <c r="M339" s="3">
        <f t="shared" si="23"/>
        <v>0.34068003748211484</v>
      </c>
    </row>
    <row r="340" spans="1:13" x14ac:dyDescent="0.2">
      <c r="A340" s="1" t="s">
        <v>5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67.910640000000001</v>
      </c>
      <c r="L340" s="2">
        <v>454.44716</v>
      </c>
      <c r="M340" s="3">
        <f t="shared" si="23"/>
        <v>5.6918403360651588</v>
      </c>
    </row>
    <row r="341" spans="1:13" x14ac:dyDescent="0.2">
      <c r="A341" s="1" t="s">
        <v>4</v>
      </c>
      <c r="B341" s="1" t="s">
        <v>95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503.19072999999997</v>
      </c>
      <c r="L341" s="2">
        <v>32.83587</v>
      </c>
      <c r="M341" s="3">
        <f t="shared" si="23"/>
        <v>-0.93474468418764389</v>
      </c>
    </row>
    <row r="342" spans="1:13" x14ac:dyDescent="0.2">
      <c r="A342" s="1" t="s">
        <v>3</v>
      </c>
      <c r="B342" s="1" t="s">
        <v>95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9.5752100000000002</v>
      </c>
      <c r="J342" s="3">
        <f t="shared" si="22"/>
        <v>-1</v>
      </c>
      <c r="K342" s="2">
        <v>0</v>
      </c>
      <c r="L342" s="2">
        <v>36.737450000000003</v>
      </c>
      <c r="M342" s="3" t="str">
        <f t="shared" si="23"/>
        <v/>
      </c>
    </row>
    <row r="343" spans="1:13" x14ac:dyDescent="0.2">
      <c r="A343" s="1" t="s">
        <v>2</v>
      </c>
      <c r="B343" s="1" t="s">
        <v>95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1.712E-2</v>
      </c>
      <c r="J343" s="3">
        <f t="shared" si="22"/>
        <v>-1</v>
      </c>
      <c r="K343" s="2">
        <v>0.78483000000000003</v>
      </c>
      <c r="L343" s="2">
        <v>1.712E-2</v>
      </c>
      <c r="M343" s="3">
        <f t="shared" si="23"/>
        <v>-0.97818635882930061</v>
      </c>
    </row>
    <row r="344" spans="1:13" x14ac:dyDescent="0.2">
      <c r="A344" s="1" t="s">
        <v>26</v>
      </c>
      <c r="B344" s="1" t="s">
        <v>95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558.125</v>
      </c>
      <c r="L344" s="2">
        <v>164.11250000000001</v>
      </c>
      <c r="M344" s="3">
        <f t="shared" si="23"/>
        <v>-0.70595744680851058</v>
      </c>
    </row>
    <row r="345" spans="1:13" x14ac:dyDescent="0.2">
      <c r="A345" s="1" t="s">
        <v>30</v>
      </c>
      <c r="B345" s="1" t="s">
        <v>95</v>
      </c>
      <c r="C345" s="2">
        <v>0</v>
      </c>
      <c r="D345" s="2">
        <v>0</v>
      </c>
      <c r="E345" s="3" t="str">
        <f t="shared" si="20"/>
        <v/>
      </c>
      <c r="F345" s="2">
        <v>120.3935</v>
      </c>
      <c r="G345" s="2">
        <v>95</v>
      </c>
      <c r="H345" s="3">
        <f t="shared" si="21"/>
        <v>-0.21092085536179284</v>
      </c>
      <c r="I345" s="2">
        <v>62.790999999999997</v>
      </c>
      <c r="J345" s="3">
        <f t="shared" si="22"/>
        <v>0.51295567836154876</v>
      </c>
      <c r="K345" s="2">
        <v>852.20015000000001</v>
      </c>
      <c r="L345" s="2">
        <v>991.01869999999997</v>
      </c>
      <c r="M345" s="3">
        <f t="shared" si="23"/>
        <v>0.16289430364451341</v>
      </c>
    </row>
    <row r="346" spans="1:13" x14ac:dyDescent="0.2">
      <c r="A346" s="6" t="s">
        <v>0</v>
      </c>
      <c r="B346" s="6" t="s">
        <v>95</v>
      </c>
      <c r="C346" s="5">
        <v>125.58834</v>
      </c>
      <c r="D346" s="5">
        <v>0</v>
      </c>
      <c r="E346" s="4">
        <f t="shared" si="20"/>
        <v>-1</v>
      </c>
      <c r="F346" s="5">
        <v>2098.0478699999999</v>
      </c>
      <c r="G346" s="5">
        <v>2763.0556200000001</v>
      </c>
      <c r="H346" s="4">
        <f t="shared" si="21"/>
        <v>0.31696500328183652</v>
      </c>
      <c r="I346" s="5">
        <v>2302.25713</v>
      </c>
      <c r="J346" s="4">
        <f t="shared" si="22"/>
        <v>0.20015074945169142</v>
      </c>
      <c r="K346" s="5">
        <v>15580.855519999999</v>
      </c>
      <c r="L346" s="5">
        <v>17433.618979999999</v>
      </c>
      <c r="M346" s="4">
        <f t="shared" si="23"/>
        <v>0.11891281949323917</v>
      </c>
    </row>
    <row r="347" spans="1:13" x14ac:dyDescent="0.2">
      <c r="A347" s="1" t="s">
        <v>21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1.72394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1.72394</v>
      </c>
      <c r="M347" s="3" t="str">
        <f t="shared" si="23"/>
        <v/>
      </c>
    </row>
    <row r="348" spans="1:13" x14ac:dyDescent="0.2">
      <c r="A348" s="1" t="s">
        <v>18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17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0.46196999999999999</v>
      </c>
      <c r="L349" s="2">
        <v>0</v>
      </c>
      <c r="M349" s="3">
        <f t="shared" si="23"/>
        <v>-1</v>
      </c>
    </row>
    <row r="350" spans="1:13" x14ac:dyDescent="0.2">
      <c r="A350" s="1" t="s">
        <v>14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0.45967000000000002</v>
      </c>
      <c r="L350" s="2">
        <v>0</v>
      </c>
      <c r="M350" s="3">
        <f t="shared" si="23"/>
        <v>-1</v>
      </c>
    </row>
    <row r="351" spans="1:13" x14ac:dyDescent="0.2">
      <c r="A351" s="1" t="s">
        <v>13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8.6725899999999996</v>
      </c>
      <c r="L351" s="2">
        <v>0</v>
      </c>
      <c r="M351" s="3">
        <f t="shared" si="23"/>
        <v>-1</v>
      </c>
    </row>
    <row r="352" spans="1:13" x14ac:dyDescent="0.2">
      <c r="A352" s="1" t="s">
        <v>10</v>
      </c>
      <c r="B352" s="1" t="s">
        <v>94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2.6309300000000002</v>
      </c>
      <c r="L352" s="2">
        <v>0</v>
      </c>
      <c r="M352" s="3">
        <f t="shared" si="23"/>
        <v>-1</v>
      </c>
    </row>
    <row r="353" spans="1:13" x14ac:dyDescent="0.2">
      <c r="A353" s="1" t="s">
        <v>9</v>
      </c>
      <c r="B353" s="1" t="s">
        <v>94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65.210740000000001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0</v>
      </c>
      <c r="L353" s="2">
        <v>65.210740000000001</v>
      </c>
      <c r="M353" s="3" t="str">
        <f t="shared" si="23"/>
        <v/>
      </c>
    </row>
    <row r="354" spans="1:13" x14ac:dyDescent="0.2">
      <c r="A354" s="1" t="s">
        <v>8</v>
      </c>
      <c r="B354" s="1" t="s">
        <v>94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0.63205</v>
      </c>
      <c r="L354" s="2">
        <v>0</v>
      </c>
      <c r="M354" s="3">
        <f t="shared" si="23"/>
        <v>-1</v>
      </c>
    </row>
    <row r="355" spans="1:13" x14ac:dyDescent="0.2">
      <c r="A355" s="1" t="s">
        <v>6</v>
      </c>
      <c r="B355" s="1" t="s">
        <v>94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9.9720000000000003E-2</v>
      </c>
      <c r="L355" s="2">
        <v>0</v>
      </c>
      <c r="M355" s="3">
        <f t="shared" si="23"/>
        <v>-1</v>
      </c>
    </row>
    <row r="356" spans="1:13" x14ac:dyDescent="0.2">
      <c r="A356" s="1" t="s">
        <v>4</v>
      </c>
      <c r="B356" s="1" t="s">
        <v>94</v>
      </c>
      <c r="C356" s="2">
        <v>0</v>
      </c>
      <c r="D356" s="2">
        <v>0</v>
      </c>
      <c r="E356" s="3" t="str">
        <f t="shared" si="20"/>
        <v/>
      </c>
      <c r="F356" s="2">
        <v>645.32369000000006</v>
      </c>
      <c r="G356" s="2">
        <v>0</v>
      </c>
      <c r="H356" s="3">
        <f t="shared" si="21"/>
        <v>-1</v>
      </c>
      <c r="I356" s="2">
        <v>0</v>
      </c>
      <c r="J356" s="3" t="str">
        <f t="shared" si="22"/>
        <v/>
      </c>
      <c r="K356" s="2">
        <v>6900.7424499999997</v>
      </c>
      <c r="L356" s="2">
        <v>0</v>
      </c>
      <c r="M356" s="3">
        <f t="shared" si="23"/>
        <v>-1</v>
      </c>
    </row>
    <row r="357" spans="1:13" x14ac:dyDescent="0.2">
      <c r="A357" s="6" t="s">
        <v>0</v>
      </c>
      <c r="B357" s="6" t="s">
        <v>94</v>
      </c>
      <c r="C357" s="5">
        <v>0</v>
      </c>
      <c r="D357" s="5">
        <v>0</v>
      </c>
      <c r="E357" s="4" t="str">
        <f t="shared" si="20"/>
        <v/>
      </c>
      <c r="F357" s="5">
        <v>645.32369000000006</v>
      </c>
      <c r="G357" s="5">
        <v>66.93468</v>
      </c>
      <c r="H357" s="4">
        <f t="shared" si="21"/>
        <v>-0.89627735501233496</v>
      </c>
      <c r="I357" s="5">
        <v>0</v>
      </c>
      <c r="J357" s="4" t="str">
        <f t="shared" si="22"/>
        <v/>
      </c>
      <c r="K357" s="5">
        <v>6913.69938</v>
      </c>
      <c r="L357" s="5">
        <v>66.93468</v>
      </c>
      <c r="M357" s="4">
        <f t="shared" si="23"/>
        <v>-0.99031854347129566</v>
      </c>
    </row>
    <row r="358" spans="1:13" x14ac:dyDescent="0.2">
      <c r="A358" s="1" t="s">
        <v>22</v>
      </c>
      <c r="B358" s="1" t="s">
        <v>93</v>
      </c>
      <c r="C358" s="2">
        <v>0</v>
      </c>
      <c r="D358" s="2">
        <v>0</v>
      </c>
      <c r="E358" s="3" t="str">
        <f t="shared" si="20"/>
        <v/>
      </c>
      <c r="F358" s="2">
        <v>28.660599999999999</v>
      </c>
      <c r="G358" s="2">
        <v>31.515000000000001</v>
      </c>
      <c r="H358" s="3">
        <f t="shared" si="21"/>
        <v>9.9593169717312247E-2</v>
      </c>
      <c r="I358" s="2">
        <v>14.06</v>
      </c>
      <c r="J358" s="3">
        <f t="shared" si="22"/>
        <v>1.2414651493598861</v>
      </c>
      <c r="K358" s="2">
        <v>104.17910999999999</v>
      </c>
      <c r="L358" s="2">
        <v>78.994680000000002</v>
      </c>
      <c r="M358" s="3">
        <f t="shared" si="23"/>
        <v>-0.24174165050939667</v>
      </c>
    </row>
    <row r="359" spans="1:13" x14ac:dyDescent="0.2">
      <c r="A359" s="1" t="s">
        <v>21</v>
      </c>
      <c r="B359" s="1" t="s">
        <v>93</v>
      </c>
      <c r="C359" s="2">
        <v>61.208500000000001</v>
      </c>
      <c r="D359" s="2">
        <v>0</v>
      </c>
      <c r="E359" s="3">
        <f t="shared" si="20"/>
        <v>-1</v>
      </c>
      <c r="F359" s="2">
        <v>2430.36924</v>
      </c>
      <c r="G359" s="2">
        <v>2638.70568</v>
      </c>
      <c r="H359" s="3">
        <f t="shared" si="21"/>
        <v>8.5722134962504803E-2</v>
      </c>
      <c r="I359" s="2">
        <v>2605.0508500000001</v>
      </c>
      <c r="J359" s="3">
        <f t="shared" si="22"/>
        <v>1.2919068355230046E-2</v>
      </c>
      <c r="K359" s="2">
        <v>23555.037509999998</v>
      </c>
      <c r="L359" s="2">
        <v>21067.557659999999</v>
      </c>
      <c r="M359" s="3">
        <f t="shared" si="23"/>
        <v>-0.10560288214119684</v>
      </c>
    </row>
    <row r="360" spans="1:13" x14ac:dyDescent="0.2">
      <c r="A360" s="1" t="s">
        <v>20</v>
      </c>
      <c r="B360" s="1" t="s">
        <v>93</v>
      </c>
      <c r="C360" s="2">
        <v>223.65933000000001</v>
      </c>
      <c r="D360" s="2">
        <v>0</v>
      </c>
      <c r="E360" s="3">
        <f t="shared" si="20"/>
        <v>-1</v>
      </c>
      <c r="F360" s="2">
        <v>3565.37671</v>
      </c>
      <c r="G360" s="2">
        <v>3279.3973700000001</v>
      </c>
      <c r="H360" s="3">
        <f t="shared" si="21"/>
        <v>-8.0210132970773729E-2</v>
      </c>
      <c r="I360" s="2">
        <v>2450.9047999999998</v>
      </c>
      <c r="J360" s="3">
        <f t="shared" si="22"/>
        <v>0.33803539411241124</v>
      </c>
      <c r="K360" s="2">
        <v>23211.27608</v>
      </c>
      <c r="L360" s="2">
        <v>26460.969140000001</v>
      </c>
      <c r="M360" s="3">
        <f t="shared" si="23"/>
        <v>0.14000492901810335</v>
      </c>
    </row>
    <row r="361" spans="1:13" x14ac:dyDescent="0.2">
      <c r="A361" s="1" t="s">
        <v>19</v>
      </c>
      <c r="B361" s="1" t="s">
        <v>93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8.6569999999999994E-2</v>
      </c>
      <c r="L361" s="2">
        <v>0</v>
      </c>
      <c r="M361" s="3">
        <f t="shared" si="23"/>
        <v>-1</v>
      </c>
    </row>
    <row r="362" spans="1:13" x14ac:dyDescent="0.2">
      <c r="A362" s="1" t="s">
        <v>18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0.60433000000000003</v>
      </c>
      <c r="M362" s="3" t="str">
        <f t="shared" si="23"/>
        <v/>
      </c>
    </row>
    <row r="363" spans="1:13" x14ac:dyDescent="0.2">
      <c r="A363" s="1" t="s">
        <v>17</v>
      </c>
      <c r="B363" s="1" t="s">
        <v>93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23.74072</v>
      </c>
      <c r="L363" s="2">
        <v>32.126379999999997</v>
      </c>
      <c r="M363" s="3">
        <f t="shared" si="23"/>
        <v>0.35321843650908646</v>
      </c>
    </row>
    <row r="364" spans="1:13" x14ac:dyDescent="0.2">
      <c r="A364" s="1" t="s">
        <v>13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0.61380000000000001</v>
      </c>
      <c r="L364" s="2">
        <v>5.26614</v>
      </c>
      <c r="M364" s="3">
        <f t="shared" si="23"/>
        <v>7.5795698924731187</v>
      </c>
    </row>
    <row r="365" spans="1:13" x14ac:dyDescent="0.2">
      <c r="A365" s="1" t="s">
        <v>12</v>
      </c>
      <c r="B365" s="1" t="s">
        <v>93</v>
      </c>
      <c r="C365" s="2">
        <v>35.525750000000002</v>
      </c>
      <c r="D365" s="2">
        <v>0</v>
      </c>
      <c r="E365" s="3">
        <f t="shared" si="20"/>
        <v>-1</v>
      </c>
      <c r="F365" s="2">
        <v>981.42166999999995</v>
      </c>
      <c r="G365" s="2">
        <v>710.02531999999997</v>
      </c>
      <c r="H365" s="3">
        <f t="shared" si="21"/>
        <v>-0.27653388782418065</v>
      </c>
      <c r="I365" s="2">
        <v>418.60090000000002</v>
      </c>
      <c r="J365" s="3">
        <f t="shared" si="22"/>
        <v>0.6961867974961351</v>
      </c>
      <c r="K365" s="2">
        <v>7067.3221100000001</v>
      </c>
      <c r="L365" s="2">
        <v>3911.4611799999998</v>
      </c>
      <c r="M365" s="3">
        <f t="shared" si="23"/>
        <v>-0.44654267640278822</v>
      </c>
    </row>
    <row r="366" spans="1:13" x14ac:dyDescent="0.2">
      <c r="A366" s="1" t="s">
        <v>11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3.3835799999999998</v>
      </c>
      <c r="G366" s="2">
        <v>0</v>
      </c>
      <c r="H366" s="3">
        <f t="shared" si="21"/>
        <v>-1</v>
      </c>
      <c r="I366" s="2">
        <v>1.8580000000000001</v>
      </c>
      <c r="J366" s="3">
        <f t="shared" si="22"/>
        <v>-1</v>
      </c>
      <c r="K366" s="2">
        <v>19.740120000000001</v>
      </c>
      <c r="L366" s="2">
        <v>8.5255500000000008</v>
      </c>
      <c r="M366" s="3">
        <f t="shared" si="23"/>
        <v>-0.56811052820347596</v>
      </c>
    </row>
    <row r="367" spans="1:13" x14ac:dyDescent="0.2">
      <c r="A367" s="1" t="s">
        <v>10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0.14000000000000001</v>
      </c>
      <c r="G367" s="2">
        <v>3.6059100000000002</v>
      </c>
      <c r="H367" s="3">
        <f t="shared" si="21"/>
        <v>24.756499999999999</v>
      </c>
      <c r="I367" s="2">
        <v>0</v>
      </c>
      <c r="J367" s="3" t="str">
        <f t="shared" si="22"/>
        <v/>
      </c>
      <c r="K367" s="2">
        <v>60.582639999999998</v>
      </c>
      <c r="L367" s="2">
        <v>17.305489999999999</v>
      </c>
      <c r="M367" s="3">
        <f t="shared" si="23"/>
        <v>-0.71434902803839517</v>
      </c>
    </row>
    <row r="368" spans="1:13" x14ac:dyDescent="0.2">
      <c r="A368" s="1" t="s">
        <v>9</v>
      </c>
      <c r="B368" s="1" t="s">
        <v>93</v>
      </c>
      <c r="C368" s="2">
        <v>53.537100000000002</v>
      </c>
      <c r="D368" s="2">
        <v>0</v>
      </c>
      <c r="E368" s="3">
        <f t="shared" si="20"/>
        <v>-1</v>
      </c>
      <c r="F368" s="2">
        <v>2174.0553599999998</v>
      </c>
      <c r="G368" s="2">
        <v>1926.6383900000001</v>
      </c>
      <c r="H368" s="3">
        <f t="shared" si="21"/>
        <v>-0.1138043559295564</v>
      </c>
      <c r="I368" s="2">
        <v>2466.2447699999998</v>
      </c>
      <c r="J368" s="3">
        <f t="shared" si="22"/>
        <v>-0.2187967660647081</v>
      </c>
      <c r="K368" s="2">
        <v>12599.763660000001</v>
      </c>
      <c r="L368" s="2">
        <v>20259.55154</v>
      </c>
      <c r="M368" s="3">
        <f t="shared" si="23"/>
        <v>0.60793107606591401</v>
      </c>
    </row>
    <row r="369" spans="1:13" x14ac:dyDescent="0.2">
      <c r="A369" s="1" t="s">
        <v>8</v>
      </c>
      <c r="B369" s="1" t="s">
        <v>93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471.76332000000002</v>
      </c>
      <c r="H369" s="3" t="str">
        <f t="shared" si="21"/>
        <v/>
      </c>
      <c r="I369" s="2">
        <v>2.2348699999999999</v>
      </c>
      <c r="J369" s="3">
        <f t="shared" si="22"/>
        <v>210.09206352047323</v>
      </c>
      <c r="K369" s="2">
        <v>45.658290000000001</v>
      </c>
      <c r="L369" s="2">
        <v>595.55705</v>
      </c>
      <c r="M369" s="3">
        <f t="shared" si="23"/>
        <v>12.043787886055304</v>
      </c>
    </row>
    <row r="370" spans="1:13" x14ac:dyDescent="0.2">
      <c r="A370" s="1" t="s">
        <v>6</v>
      </c>
      <c r="B370" s="1" t="s">
        <v>93</v>
      </c>
      <c r="C370" s="2">
        <v>0</v>
      </c>
      <c r="D370" s="2">
        <v>0</v>
      </c>
      <c r="E370" s="3" t="str">
        <f t="shared" si="20"/>
        <v/>
      </c>
      <c r="F370" s="2">
        <v>28.904129999999999</v>
      </c>
      <c r="G370" s="2">
        <v>1.9199999999999998E-2</v>
      </c>
      <c r="H370" s="3">
        <f t="shared" si="21"/>
        <v>-0.99933573506623452</v>
      </c>
      <c r="I370" s="2">
        <v>5.0839999999999996</v>
      </c>
      <c r="J370" s="3">
        <f t="shared" si="22"/>
        <v>-0.99622344610542879</v>
      </c>
      <c r="K370" s="2">
        <v>79.660690000000002</v>
      </c>
      <c r="L370" s="2">
        <v>35.773670000000003</v>
      </c>
      <c r="M370" s="3">
        <f t="shared" si="23"/>
        <v>-0.5509244270919571</v>
      </c>
    </row>
    <row r="371" spans="1:13" x14ac:dyDescent="0.2">
      <c r="A371" s="1" t="s">
        <v>5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14.1172</v>
      </c>
      <c r="M371" s="3" t="str">
        <f t="shared" si="23"/>
        <v/>
      </c>
    </row>
    <row r="372" spans="1:13" x14ac:dyDescent="0.2">
      <c r="A372" s="1" t="s">
        <v>4</v>
      </c>
      <c r="B372" s="1" t="s">
        <v>93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1.74</v>
      </c>
      <c r="J372" s="3">
        <f t="shared" si="22"/>
        <v>-1</v>
      </c>
      <c r="K372" s="2">
        <v>0.97274000000000005</v>
      </c>
      <c r="L372" s="2">
        <v>2.2569499999999998</v>
      </c>
      <c r="M372" s="3">
        <f t="shared" si="23"/>
        <v>1.320198614223739</v>
      </c>
    </row>
    <row r="373" spans="1:13" x14ac:dyDescent="0.2">
      <c r="A373" s="1" t="s">
        <v>3</v>
      </c>
      <c r="B373" s="1" t="s">
        <v>93</v>
      </c>
      <c r="C373" s="2">
        <v>24.36</v>
      </c>
      <c r="D373" s="2">
        <v>0</v>
      </c>
      <c r="E373" s="3">
        <f t="shared" si="20"/>
        <v>-1</v>
      </c>
      <c r="F373" s="2">
        <v>98.92</v>
      </c>
      <c r="G373" s="2">
        <v>79.599999999999994</v>
      </c>
      <c r="H373" s="3">
        <f t="shared" si="21"/>
        <v>-0.19530934088152052</v>
      </c>
      <c r="I373" s="2">
        <v>161.71</v>
      </c>
      <c r="J373" s="3">
        <f t="shared" si="22"/>
        <v>-0.50776080638179466</v>
      </c>
      <c r="K373" s="2">
        <v>546.79999999999995</v>
      </c>
      <c r="L373" s="2">
        <v>1344.164</v>
      </c>
      <c r="M373" s="3">
        <f t="shared" si="23"/>
        <v>1.4582370153621071</v>
      </c>
    </row>
    <row r="374" spans="1:13" x14ac:dyDescent="0.2">
      <c r="A374" s="1" t="s">
        <v>27</v>
      </c>
      <c r="B374" s="1" t="s">
        <v>93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11.19103</v>
      </c>
      <c r="L374" s="2">
        <v>0</v>
      </c>
      <c r="M374" s="3">
        <f t="shared" si="23"/>
        <v>-1</v>
      </c>
    </row>
    <row r="375" spans="1:13" x14ac:dyDescent="0.2">
      <c r="A375" s="1" t="s">
        <v>2</v>
      </c>
      <c r="B375" s="1" t="s">
        <v>93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26.146999999999998</v>
      </c>
      <c r="L375" s="2">
        <v>18.608000000000001</v>
      </c>
      <c r="M375" s="3">
        <f t="shared" si="23"/>
        <v>-0.28833135732588822</v>
      </c>
    </row>
    <row r="376" spans="1:13" x14ac:dyDescent="0.2">
      <c r="A376" s="1" t="s">
        <v>30</v>
      </c>
      <c r="B376" s="1" t="s">
        <v>93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0.17599999999999999</v>
      </c>
      <c r="L376" s="2">
        <v>0</v>
      </c>
      <c r="M376" s="3">
        <f t="shared" si="23"/>
        <v>-1</v>
      </c>
    </row>
    <row r="377" spans="1:13" x14ac:dyDescent="0.2">
      <c r="A377" s="6" t="s">
        <v>0</v>
      </c>
      <c r="B377" s="6" t="s">
        <v>93</v>
      </c>
      <c r="C377" s="5">
        <v>398.29068000000001</v>
      </c>
      <c r="D377" s="5">
        <v>0</v>
      </c>
      <c r="E377" s="4">
        <f t="shared" si="20"/>
        <v>-1</v>
      </c>
      <c r="F377" s="5">
        <v>9311.2312899999997</v>
      </c>
      <c r="G377" s="5">
        <v>9141.2701899999993</v>
      </c>
      <c r="H377" s="4">
        <f t="shared" si="21"/>
        <v>-1.8253343162309199E-2</v>
      </c>
      <c r="I377" s="5">
        <v>8127.48819</v>
      </c>
      <c r="J377" s="4">
        <f t="shared" si="22"/>
        <v>0.12473497054690874</v>
      </c>
      <c r="K377" s="5">
        <v>67352.948069999999</v>
      </c>
      <c r="L377" s="5">
        <v>73852.838959999994</v>
      </c>
      <c r="M377" s="4">
        <f t="shared" si="23"/>
        <v>9.6504920367326052E-2</v>
      </c>
    </row>
    <row r="378" spans="1:13" x14ac:dyDescent="0.2">
      <c r="A378" s="1" t="s">
        <v>22</v>
      </c>
      <c r="B378" s="1" t="s">
        <v>92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5.56053</v>
      </c>
      <c r="L378" s="2">
        <v>3.8079999999999998</v>
      </c>
      <c r="M378" s="3">
        <f t="shared" si="23"/>
        <v>-0.31517319392216214</v>
      </c>
    </row>
    <row r="379" spans="1:13" x14ac:dyDescent="0.2">
      <c r="A379" s="1" t="s">
        <v>21</v>
      </c>
      <c r="B379" s="1" t="s">
        <v>92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8.1321399999999997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79.386470000000003</v>
      </c>
      <c r="L379" s="2">
        <v>17.033069999999999</v>
      </c>
      <c r="M379" s="3">
        <f t="shared" si="23"/>
        <v>-0.78544114633135853</v>
      </c>
    </row>
    <row r="380" spans="1:13" x14ac:dyDescent="0.2">
      <c r="A380" s="1" t="s">
        <v>20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1.93435</v>
      </c>
      <c r="G380" s="2">
        <v>1.64246</v>
      </c>
      <c r="H380" s="3">
        <f t="shared" si="21"/>
        <v>-0.15089823454907336</v>
      </c>
      <c r="I380" s="2">
        <v>0.30110999999999999</v>
      </c>
      <c r="J380" s="3">
        <f t="shared" si="22"/>
        <v>4.4546843346285412</v>
      </c>
      <c r="K380" s="2">
        <v>25.1008</v>
      </c>
      <c r="L380" s="2">
        <v>10.95697</v>
      </c>
      <c r="M380" s="3">
        <f t="shared" si="23"/>
        <v>-0.56348124362570118</v>
      </c>
    </row>
    <row r="381" spans="1:13" x14ac:dyDescent="0.2">
      <c r="A381" s="1" t="s">
        <v>19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17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88.989900000000006</v>
      </c>
      <c r="L382" s="2">
        <v>0.49409999999999998</v>
      </c>
      <c r="M382" s="3">
        <f t="shared" si="23"/>
        <v>-0.99444768451251209</v>
      </c>
    </row>
    <row r="383" spans="1:13" x14ac:dyDescent="0.2">
      <c r="A383" s="1" t="s">
        <v>14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2.64351</v>
      </c>
      <c r="J383" s="3">
        <f t="shared" si="22"/>
        <v>-1</v>
      </c>
      <c r="K383" s="2">
        <v>1.28803</v>
      </c>
      <c r="L383" s="2">
        <v>23.894310000000001</v>
      </c>
      <c r="M383" s="3">
        <f t="shared" si="23"/>
        <v>17.551050829561422</v>
      </c>
    </row>
    <row r="384" spans="1:13" x14ac:dyDescent="0.2">
      <c r="A384" s="1" t="s">
        <v>13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0.34993000000000002</v>
      </c>
      <c r="H384" s="3" t="str">
        <f t="shared" si="21"/>
        <v/>
      </c>
      <c r="I384" s="2">
        <v>1.0988199999999999</v>
      </c>
      <c r="J384" s="3">
        <f t="shared" si="22"/>
        <v>-0.6815401976665878</v>
      </c>
      <c r="K384" s="2">
        <v>2.2540000000000001E-2</v>
      </c>
      <c r="L384" s="2">
        <v>522.16824999999994</v>
      </c>
      <c r="M384" s="3">
        <f t="shared" si="23"/>
        <v>23165.293256433004</v>
      </c>
    </row>
    <row r="385" spans="1:13" x14ac:dyDescent="0.2">
      <c r="A385" s="1" t="s">
        <v>12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0</v>
      </c>
      <c r="M385" s="3" t="str">
        <f t="shared" si="23"/>
        <v/>
      </c>
    </row>
    <row r="386" spans="1:13" x14ac:dyDescent="0.2">
      <c r="A386" s="1" t="s">
        <v>11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8.8270700000000009</v>
      </c>
      <c r="L386" s="2">
        <v>0</v>
      </c>
      <c r="M386" s="3">
        <f t="shared" si="23"/>
        <v>-1</v>
      </c>
    </row>
    <row r="387" spans="1:13" x14ac:dyDescent="0.2">
      <c r="A387" s="1" t="s">
        <v>10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0.19600999999999999</v>
      </c>
      <c r="G387" s="2">
        <v>0.21190000000000001</v>
      </c>
      <c r="H387" s="3">
        <f t="shared" si="21"/>
        <v>8.1067292485077269E-2</v>
      </c>
      <c r="I387" s="2">
        <v>0</v>
      </c>
      <c r="J387" s="3" t="str">
        <f t="shared" si="22"/>
        <v/>
      </c>
      <c r="K387" s="2">
        <v>12.600059999999999</v>
      </c>
      <c r="L387" s="2">
        <v>3.7625199999999999</v>
      </c>
      <c r="M387" s="3">
        <f t="shared" si="23"/>
        <v>-0.70138872354576087</v>
      </c>
    </row>
    <row r="388" spans="1:13" x14ac:dyDescent="0.2">
      <c r="A388" s="1" t="s">
        <v>9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172.95124999999999</v>
      </c>
      <c r="L388" s="2">
        <v>128.72004000000001</v>
      </c>
      <c r="M388" s="3">
        <f t="shared" si="23"/>
        <v>-0.25574380063746271</v>
      </c>
    </row>
    <row r="389" spans="1:13" x14ac:dyDescent="0.2">
      <c r="A389" s="1" t="s">
        <v>8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4.2134400000000003</v>
      </c>
      <c r="L389" s="2">
        <v>3.7289999999999997E-2</v>
      </c>
      <c r="M389" s="3">
        <f t="shared" ref="M389:M452" si="27">IF(K389=0,"",(L389/K389-1))</f>
        <v>-0.99114974937343359</v>
      </c>
    </row>
    <row r="390" spans="1:13" x14ac:dyDescent="0.2">
      <c r="A390" s="1" t="s">
        <v>7</v>
      </c>
      <c r="B390" s="1" t="s">
        <v>92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55.668399999999998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88.974000000000004</v>
      </c>
      <c r="L390" s="2">
        <v>168.5521</v>
      </c>
      <c r="M390" s="3">
        <f t="shared" si="27"/>
        <v>0.89439723964304174</v>
      </c>
    </row>
    <row r="391" spans="1:13" x14ac:dyDescent="0.2">
      <c r="A391" s="1" t="s">
        <v>6</v>
      </c>
      <c r="B391" s="1" t="s">
        <v>92</v>
      </c>
      <c r="C391" s="2">
        <v>0</v>
      </c>
      <c r="D391" s="2">
        <v>0</v>
      </c>
      <c r="E391" s="3" t="str">
        <f t="shared" si="24"/>
        <v/>
      </c>
      <c r="F391" s="2">
        <v>10.71904</v>
      </c>
      <c r="G391" s="2">
        <v>61.087780000000002</v>
      </c>
      <c r="H391" s="3">
        <f t="shared" si="25"/>
        <v>4.6989972982655166</v>
      </c>
      <c r="I391" s="2">
        <v>54.680669999999999</v>
      </c>
      <c r="J391" s="3">
        <f t="shared" si="26"/>
        <v>0.11717321678757786</v>
      </c>
      <c r="K391" s="2">
        <v>112.32465000000001</v>
      </c>
      <c r="L391" s="2">
        <v>404.75454999999999</v>
      </c>
      <c r="M391" s="3">
        <f t="shared" si="27"/>
        <v>2.6034347758929139</v>
      </c>
    </row>
    <row r="392" spans="1:13" x14ac:dyDescent="0.2">
      <c r="A392" s="1" t="s">
        <v>24</v>
      </c>
      <c r="B392" s="1" t="s">
        <v>92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1.29792</v>
      </c>
      <c r="L392" s="2">
        <v>0</v>
      </c>
      <c r="M392" s="3">
        <f t="shared" si="27"/>
        <v>-1</v>
      </c>
    </row>
    <row r="393" spans="1:13" x14ac:dyDescent="0.2">
      <c r="A393" s="1" t="s">
        <v>3</v>
      </c>
      <c r="B393" s="1" t="s">
        <v>92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92.125709999999998</v>
      </c>
      <c r="L393" s="2">
        <v>0</v>
      </c>
      <c r="M393" s="3">
        <f t="shared" si="27"/>
        <v>-1</v>
      </c>
    </row>
    <row r="394" spans="1:13" x14ac:dyDescent="0.2">
      <c r="A394" s="1" t="s">
        <v>2</v>
      </c>
      <c r="B394" s="1" t="s">
        <v>92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0.18007999999999999</v>
      </c>
      <c r="L394" s="2">
        <v>0.76549999999999996</v>
      </c>
      <c r="M394" s="3">
        <f t="shared" si="27"/>
        <v>3.2508884940026652</v>
      </c>
    </row>
    <row r="395" spans="1:13" x14ac:dyDescent="0.2">
      <c r="A395" s="6" t="s">
        <v>0</v>
      </c>
      <c r="B395" s="6" t="s">
        <v>92</v>
      </c>
      <c r="C395" s="5">
        <v>0</v>
      </c>
      <c r="D395" s="5">
        <v>0</v>
      </c>
      <c r="E395" s="4" t="str">
        <f t="shared" si="24"/>
        <v/>
      </c>
      <c r="F395" s="5">
        <v>12.849399999999999</v>
      </c>
      <c r="G395" s="5">
        <v>127.09260999999999</v>
      </c>
      <c r="H395" s="4">
        <f t="shared" si="25"/>
        <v>8.890937320030508</v>
      </c>
      <c r="I395" s="5">
        <v>58.724110000000003</v>
      </c>
      <c r="J395" s="4">
        <f t="shared" si="26"/>
        <v>1.1642322037745654</v>
      </c>
      <c r="K395" s="5">
        <v>693.84244999999999</v>
      </c>
      <c r="L395" s="5">
        <v>1284.9467</v>
      </c>
      <c r="M395" s="4">
        <f t="shared" si="27"/>
        <v>0.85192863307801359</v>
      </c>
    </row>
    <row r="396" spans="1:13" x14ac:dyDescent="0.2">
      <c r="A396" s="1" t="s">
        <v>22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0.25036000000000003</v>
      </c>
      <c r="H396" s="3" t="str">
        <f t="shared" si="25"/>
        <v/>
      </c>
      <c r="I396" s="2">
        <v>0.97667999999999999</v>
      </c>
      <c r="J396" s="3">
        <f t="shared" si="26"/>
        <v>-0.74366220256378757</v>
      </c>
      <c r="K396" s="2">
        <v>59.496980000000001</v>
      </c>
      <c r="L396" s="2">
        <v>1.60914</v>
      </c>
      <c r="M396" s="3">
        <f t="shared" si="27"/>
        <v>-0.97295425751021314</v>
      </c>
    </row>
    <row r="397" spans="1:13" x14ac:dyDescent="0.2">
      <c r="A397" s="1" t="s">
        <v>21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0.25207000000000002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15.838229999999999</v>
      </c>
      <c r="L397" s="2">
        <v>0.25207000000000002</v>
      </c>
      <c r="M397" s="3">
        <f t="shared" si="27"/>
        <v>-0.9840847114860688</v>
      </c>
    </row>
    <row r="398" spans="1:13" x14ac:dyDescent="0.2">
      <c r="A398" s="1" t="s">
        <v>20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0.52203999999999995</v>
      </c>
      <c r="H398" s="3" t="str">
        <f t="shared" si="25"/>
        <v/>
      </c>
      <c r="I398" s="2">
        <v>1.6655500000000001</v>
      </c>
      <c r="J398" s="3">
        <f t="shared" si="26"/>
        <v>-0.68656599921947703</v>
      </c>
      <c r="K398" s="2">
        <v>30.707080000000001</v>
      </c>
      <c r="L398" s="2">
        <v>2.1875900000000001</v>
      </c>
      <c r="M398" s="3">
        <f t="shared" si="27"/>
        <v>-0.92875942616491047</v>
      </c>
    </row>
    <row r="399" spans="1:13" x14ac:dyDescent="0.2">
      <c r="A399" s="1" t="s">
        <v>18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61.161409999999997</v>
      </c>
      <c r="L399" s="2">
        <v>0</v>
      </c>
      <c r="M399" s="3">
        <f t="shared" si="27"/>
        <v>-1</v>
      </c>
    </row>
    <row r="400" spans="1:13" x14ac:dyDescent="0.2">
      <c r="A400" s="1" t="s">
        <v>17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0.61724999999999997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26.92989</v>
      </c>
      <c r="L400" s="2">
        <v>0.61724999999999997</v>
      </c>
      <c r="M400" s="3">
        <f t="shared" si="27"/>
        <v>-0.97707937165729231</v>
      </c>
    </row>
    <row r="401" spans="1:13" x14ac:dyDescent="0.2">
      <c r="A401" s="1" t="s">
        <v>14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7.3212400000000004</v>
      </c>
      <c r="L401" s="2">
        <v>0</v>
      </c>
      <c r="M401" s="3">
        <f t="shared" si="27"/>
        <v>-1</v>
      </c>
    </row>
    <row r="402" spans="1:13" x14ac:dyDescent="0.2">
      <c r="A402" s="1" t="s">
        <v>13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126.22504000000001</v>
      </c>
      <c r="M402" s="3" t="str">
        <f t="shared" si="27"/>
        <v/>
      </c>
    </row>
    <row r="403" spans="1:13" x14ac:dyDescent="0.2">
      <c r="A403" s="1" t="s">
        <v>12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2.5000000000000001E-3</v>
      </c>
      <c r="M403" s="3" t="str">
        <f t="shared" si="27"/>
        <v/>
      </c>
    </row>
    <row r="404" spans="1:13" x14ac:dyDescent="0.2">
      <c r="A404" s="1" t="s">
        <v>11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17.712319999999998</v>
      </c>
      <c r="J404" s="3">
        <f t="shared" si="26"/>
        <v>-1</v>
      </c>
      <c r="K404" s="2">
        <v>14.02957</v>
      </c>
      <c r="L404" s="2">
        <v>19.358730000000001</v>
      </c>
      <c r="M404" s="3">
        <f t="shared" si="27"/>
        <v>0.37985198405938325</v>
      </c>
    </row>
    <row r="405" spans="1:13" x14ac:dyDescent="0.2">
      <c r="A405" s="1" t="s">
        <v>10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0.31974999999999998</v>
      </c>
      <c r="H405" s="3" t="str">
        <f t="shared" si="25"/>
        <v/>
      </c>
      <c r="I405" s="2">
        <v>187.80270999999999</v>
      </c>
      <c r="J405" s="3">
        <f t="shared" si="26"/>
        <v>-0.99829741541003325</v>
      </c>
      <c r="K405" s="2">
        <v>738.71271999999999</v>
      </c>
      <c r="L405" s="2">
        <v>714.87045999999998</v>
      </c>
      <c r="M405" s="3">
        <f t="shared" si="27"/>
        <v>-3.2275415536367147E-2</v>
      </c>
    </row>
    <row r="406" spans="1:13" x14ac:dyDescent="0.2">
      <c r="A406" s="1" t="s">
        <v>9</v>
      </c>
      <c r="B406" s="1" t="s">
        <v>91</v>
      </c>
      <c r="C406" s="2">
        <v>0</v>
      </c>
      <c r="D406" s="2">
        <v>0</v>
      </c>
      <c r="E406" s="3" t="str">
        <f t="shared" si="24"/>
        <v/>
      </c>
      <c r="F406" s="2">
        <v>7.7850999999999999</v>
      </c>
      <c r="G406" s="2">
        <v>25.65</v>
      </c>
      <c r="H406" s="3">
        <f t="shared" si="25"/>
        <v>2.2947553660197042</v>
      </c>
      <c r="I406" s="2">
        <v>23.270600000000002</v>
      </c>
      <c r="J406" s="3">
        <f t="shared" si="26"/>
        <v>0.10224918996502019</v>
      </c>
      <c r="K406" s="2">
        <v>90.606120000000004</v>
      </c>
      <c r="L406" s="2">
        <v>62.900599999999997</v>
      </c>
      <c r="M406" s="3">
        <f t="shared" si="27"/>
        <v>-0.30577978617779911</v>
      </c>
    </row>
    <row r="407" spans="1:13" x14ac:dyDescent="0.2">
      <c r="A407" s="1" t="s">
        <v>8</v>
      </c>
      <c r="B407" s="1" t="s">
        <v>91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1.21343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0.33354</v>
      </c>
      <c r="L407" s="2">
        <v>3.7077599999999999</v>
      </c>
      <c r="M407" s="3">
        <f t="shared" si="27"/>
        <v>10.116387839539485</v>
      </c>
    </row>
    <row r="408" spans="1:13" x14ac:dyDescent="0.2">
      <c r="A408" s="1" t="s">
        <v>6</v>
      </c>
      <c r="B408" s="1" t="s">
        <v>91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14.3653</v>
      </c>
      <c r="L408" s="2">
        <v>0</v>
      </c>
      <c r="M408" s="3">
        <f t="shared" si="27"/>
        <v>-1</v>
      </c>
    </row>
    <row r="409" spans="1:13" x14ac:dyDescent="0.2">
      <c r="A409" s="1" t="s">
        <v>4</v>
      </c>
      <c r="B409" s="1" t="s">
        <v>91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7.8409999999999994E-2</v>
      </c>
      <c r="J409" s="3">
        <f t="shared" si="26"/>
        <v>-1</v>
      </c>
      <c r="K409" s="2">
        <v>0</v>
      </c>
      <c r="L409" s="2">
        <v>0.28300999999999998</v>
      </c>
      <c r="M409" s="3" t="str">
        <f t="shared" si="27"/>
        <v/>
      </c>
    </row>
    <row r="410" spans="1:13" x14ac:dyDescent="0.2">
      <c r="A410" s="1" t="s">
        <v>24</v>
      </c>
      <c r="B410" s="1" t="s">
        <v>91</v>
      </c>
      <c r="C410" s="2">
        <v>0</v>
      </c>
      <c r="D410" s="2">
        <v>0</v>
      </c>
      <c r="E410" s="3" t="str">
        <f t="shared" si="24"/>
        <v/>
      </c>
      <c r="F410" s="2">
        <v>108.96248</v>
      </c>
      <c r="G410" s="2">
        <v>85.339669999999998</v>
      </c>
      <c r="H410" s="3">
        <f t="shared" si="25"/>
        <v>-0.21679765365105497</v>
      </c>
      <c r="I410" s="2">
        <v>168.79005000000001</v>
      </c>
      <c r="J410" s="3">
        <f t="shared" si="26"/>
        <v>-0.4944034319558529</v>
      </c>
      <c r="K410" s="2">
        <v>755.68215999999995</v>
      </c>
      <c r="L410" s="2">
        <v>1319.30259</v>
      </c>
      <c r="M410" s="3">
        <f t="shared" si="27"/>
        <v>0.74584323917346418</v>
      </c>
    </row>
    <row r="411" spans="1:13" x14ac:dyDescent="0.2">
      <c r="A411" s="1" t="s">
        <v>2</v>
      </c>
      <c r="B411" s="1" t="s">
        <v>91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4.4359999999999997E-2</v>
      </c>
      <c r="L411" s="2">
        <v>0</v>
      </c>
      <c r="M411" s="3">
        <f t="shared" si="27"/>
        <v>-1</v>
      </c>
    </row>
    <row r="412" spans="1:13" x14ac:dyDescent="0.2">
      <c r="A412" s="6" t="s">
        <v>0</v>
      </c>
      <c r="B412" s="6" t="s">
        <v>91</v>
      </c>
      <c r="C412" s="5">
        <v>0</v>
      </c>
      <c r="D412" s="5">
        <v>0</v>
      </c>
      <c r="E412" s="4" t="str">
        <f t="shared" si="24"/>
        <v/>
      </c>
      <c r="F412" s="5">
        <v>116.74758</v>
      </c>
      <c r="G412" s="5">
        <v>114.16457</v>
      </c>
      <c r="H412" s="4">
        <f t="shared" si="25"/>
        <v>-2.2124741258020109E-2</v>
      </c>
      <c r="I412" s="5">
        <v>400.29631999999998</v>
      </c>
      <c r="J412" s="4">
        <f t="shared" si="26"/>
        <v>-0.71479985127017898</v>
      </c>
      <c r="K412" s="5">
        <v>1815.2285999999999</v>
      </c>
      <c r="L412" s="5">
        <v>2251.3167400000002</v>
      </c>
      <c r="M412" s="4">
        <f t="shared" si="27"/>
        <v>0.2402386894961881</v>
      </c>
    </row>
    <row r="413" spans="1:13" x14ac:dyDescent="0.2">
      <c r="A413" s="1" t="s">
        <v>22</v>
      </c>
      <c r="B413" s="1" t="s">
        <v>90</v>
      </c>
      <c r="C413" s="2">
        <v>0</v>
      </c>
      <c r="D413" s="2">
        <v>0</v>
      </c>
      <c r="E413" s="3" t="str">
        <f t="shared" si="24"/>
        <v/>
      </c>
      <c r="F413" s="2">
        <v>0.11319</v>
      </c>
      <c r="G413" s="2">
        <v>79.060360000000003</v>
      </c>
      <c r="H413" s="3">
        <f t="shared" si="25"/>
        <v>697.47477692375651</v>
      </c>
      <c r="I413" s="2">
        <v>4.9999200000000004</v>
      </c>
      <c r="J413" s="3">
        <f t="shared" si="26"/>
        <v>14.812324997199955</v>
      </c>
      <c r="K413" s="2">
        <v>99.353920000000002</v>
      </c>
      <c r="L413" s="2">
        <v>122.31075</v>
      </c>
      <c r="M413" s="3">
        <f t="shared" si="27"/>
        <v>0.23106113981209786</v>
      </c>
    </row>
    <row r="414" spans="1:13" x14ac:dyDescent="0.2">
      <c r="A414" s="1" t="s">
        <v>21</v>
      </c>
      <c r="B414" s="1" t="s">
        <v>90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6.3782899999999998</v>
      </c>
      <c r="J414" s="3">
        <f t="shared" si="26"/>
        <v>-1</v>
      </c>
      <c r="K414" s="2">
        <v>85.127290000000002</v>
      </c>
      <c r="L414" s="2">
        <v>77.312240000000003</v>
      </c>
      <c r="M414" s="3">
        <f t="shared" si="27"/>
        <v>-9.1804285088835758E-2</v>
      </c>
    </row>
    <row r="415" spans="1:13" x14ac:dyDescent="0.2">
      <c r="A415" s="1" t="s">
        <v>20</v>
      </c>
      <c r="B415" s="1" t="s">
        <v>90</v>
      </c>
      <c r="C415" s="2">
        <v>0</v>
      </c>
      <c r="D415" s="2">
        <v>0</v>
      </c>
      <c r="E415" s="3" t="str">
        <f t="shared" si="24"/>
        <v/>
      </c>
      <c r="F415" s="2">
        <v>478.10342000000003</v>
      </c>
      <c r="G415" s="2">
        <v>995.47996000000001</v>
      </c>
      <c r="H415" s="3">
        <f t="shared" si="25"/>
        <v>1.0821435663438677</v>
      </c>
      <c r="I415" s="2">
        <v>429.15780000000001</v>
      </c>
      <c r="J415" s="3">
        <f t="shared" si="26"/>
        <v>1.3196128789922961</v>
      </c>
      <c r="K415" s="2">
        <v>3448.3576400000002</v>
      </c>
      <c r="L415" s="2">
        <v>3818.9305899999999</v>
      </c>
      <c r="M415" s="3">
        <f t="shared" si="27"/>
        <v>0.10746360693608326</v>
      </c>
    </row>
    <row r="416" spans="1:13" x14ac:dyDescent="0.2">
      <c r="A416" s="1" t="s">
        <v>19</v>
      </c>
      <c r="B416" s="1" t="s">
        <v>90</v>
      </c>
      <c r="C416" s="2">
        <v>6.16256</v>
      </c>
      <c r="D416" s="2">
        <v>0</v>
      </c>
      <c r="E416" s="3">
        <f t="shared" si="24"/>
        <v>-1</v>
      </c>
      <c r="F416" s="2">
        <v>634.73176000000001</v>
      </c>
      <c r="G416" s="2">
        <v>1175.4227800000001</v>
      </c>
      <c r="H416" s="3">
        <f t="shared" si="25"/>
        <v>0.85184176068328465</v>
      </c>
      <c r="I416" s="2">
        <v>392.09757000000002</v>
      </c>
      <c r="J416" s="3">
        <f t="shared" si="26"/>
        <v>1.9977813430468343</v>
      </c>
      <c r="K416" s="2">
        <v>4115.2344599999997</v>
      </c>
      <c r="L416" s="2">
        <v>4854.59238</v>
      </c>
      <c r="M416" s="3">
        <f t="shared" si="27"/>
        <v>0.17966361994354041</v>
      </c>
    </row>
    <row r="417" spans="1:13" x14ac:dyDescent="0.2">
      <c r="A417" s="1" t="s">
        <v>17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97.373159999999999</v>
      </c>
      <c r="G417" s="2">
        <v>263.71915000000001</v>
      </c>
      <c r="H417" s="3">
        <f t="shared" si="25"/>
        <v>1.7083351305431602</v>
      </c>
      <c r="I417" s="2">
        <v>49.929659999999998</v>
      </c>
      <c r="J417" s="3">
        <f t="shared" si="26"/>
        <v>4.2818134551687317</v>
      </c>
      <c r="K417" s="2">
        <v>1018.1171399999999</v>
      </c>
      <c r="L417" s="2">
        <v>988.76440000000002</v>
      </c>
      <c r="M417" s="3">
        <f t="shared" si="27"/>
        <v>-2.8830415329222259E-2</v>
      </c>
    </row>
    <row r="418" spans="1:13" x14ac:dyDescent="0.2">
      <c r="A418" s="1" t="s">
        <v>14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0.44500000000000001</v>
      </c>
      <c r="L418" s="2">
        <v>0</v>
      </c>
      <c r="M418" s="3">
        <f t="shared" si="27"/>
        <v>-1</v>
      </c>
    </row>
    <row r="419" spans="1:13" x14ac:dyDescent="0.2">
      <c r="A419" s="1" t="s">
        <v>13</v>
      </c>
      <c r="B419" s="1" t="s">
        <v>90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198.19042999999999</v>
      </c>
      <c r="H419" s="3" t="str">
        <f t="shared" si="25"/>
        <v/>
      </c>
      <c r="I419" s="2">
        <v>63.07893</v>
      </c>
      <c r="J419" s="3">
        <f t="shared" si="26"/>
        <v>2.1419434349948547</v>
      </c>
      <c r="K419" s="2">
        <v>1004.85396</v>
      </c>
      <c r="L419" s="2">
        <v>1323.32719</v>
      </c>
      <c r="M419" s="3">
        <f t="shared" si="27"/>
        <v>0.31693484095937685</v>
      </c>
    </row>
    <row r="420" spans="1:13" x14ac:dyDescent="0.2">
      <c r="A420" s="1" t="s">
        <v>12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6.1139200000000002</v>
      </c>
      <c r="G420" s="2">
        <v>83.678619999999995</v>
      </c>
      <c r="H420" s="3">
        <f t="shared" si="25"/>
        <v>12.68657424369308</v>
      </c>
      <c r="I420" s="2">
        <v>132.42308</v>
      </c>
      <c r="J420" s="3">
        <f t="shared" si="26"/>
        <v>-0.36809640736342941</v>
      </c>
      <c r="K420" s="2">
        <v>362.03537999999998</v>
      </c>
      <c r="L420" s="2">
        <v>382.19067000000001</v>
      </c>
      <c r="M420" s="3">
        <f t="shared" si="27"/>
        <v>5.567215557772287E-2</v>
      </c>
    </row>
    <row r="421" spans="1:13" x14ac:dyDescent="0.2">
      <c r="A421" s="1" t="s">
        <v>11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23.58822</v>
      </c>
      <c r="G421" s="2">
        <v>14.715479999999999</v>
      </c>
      <c r="H421" s="3">
        <f t="shared" si="25"/>
        <v>-0.37615131620783593</v>
      </c>
      <c r="I421" s="2">
        <v>90.842359999999999</v>
      </c>
      <c r="J421" s="3">
        <f t="shared" si="26"/>
        <v>-0.83801081345751038</v>
      </c>
      <c r="K421" s="2">
        <v>109.36731</v>
      </c>
      <c r="L421" s="2">
        <v>226.64162999999999</v>
      </c>
      <c r="M421" s="3">
        <f t="shared" si="27"/>
        <v>1.072297746008382</v>
      </c>
    </row>
    <row r="422" spans="1:13" x14ac:dyDescent="0.2">
      <c r="A422" s="1" t="s">
        <v>10</v>
      </c>
      <c r="B422" s="1" t="s">
        <v>90</v>
      </c>
      <c r="C422" s="2">
        <v>62.7911</v>
      </c>
      <c r="D422" s="2">
        <v>0</v>
      </c>
      <c r="E422" s="3">
        <f t="shared" si="24"/>
        <v>-1</v>
      </c>
      <c r="F422" s="2">
        <v>3531.1639</v>
      </c>
      <c r="G422" s="2">
        <v>4020.9222399999999</v>
      </c>
      <c r="H422" s="3">
        <f t="shared" si="25"/>
        <v>0.13869600898445977</v>
      </c>
      <c r="I422" s="2">
        <v>2972.7979300000002</v>
      </c>
      <c r="J422" s="3">
        <f t="shared" si="26"/>
        <v>0.35257166301915444</v>
      </c>
      <c r="K422" s="2">
        <v>23482.744610000002</v>
      </c>
      <c r="L422" s="2">
        <v>23434.653699999999</v>
      </c>
      <c r="M422" s="3">
        <f t="shared" si="27"/>
        <v>-2.0479254362594235E-3</v>
      </c>
    </row>
    <row r="423" spans="1:13" x14ac:dyDescent="0.2">
      <c r="A423" s="1" t="s">
        <v>28</v>
      </c>
      <c r="B423" s="1" t="s">
        <v>90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20.74286</v>
      </c>
      <c r="L423" s="2">
        <v>17.193709999999999</v>
      </c>
      <c r="M423" s="3">
        <f t="shared" si="27"/>
        <v>-0.17110224915946981</v>
      </c>
    </row>
    <row r="424" spans="1:13" x14ac:dyDescent="0.2">
      <c r="A424" s="1" t="s">
        <v>9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3.0853999999999999</v>
      </c>
      <c r="J424" s="3">
        <f t="shared" si="26"/>
        <v>-1</v>
      </c>
      <c r="K424" s="2">
        <v>3.9899800000000001</v>
      </c>
      <c r="L424" s="2">
        <v>13.18249</v>
      </c>
      <c r="M424" s="3">
        <f t="shared" si="27"/>
        <v>2.3038987664098567</v>
      </c>
    </row>
    <row r="425" spans="1:13" x14ac:dyDescent="0.2">
      <c r="A425" s="1" t="s">
        <v>8</v>
      </c>
      <c r="B425" s="1" t="s">
        <v>90</v>
      </c>
      <c r="C425" s="2">
        <v>37.000059999999998</v>
      </c>
      <c r="D425" s="2">
        <v>0</v>
      </c>
      <c r="E425" s="3">
        <f t="shared" si="24"/>
        <v>-1</v>
      </c>
      <c r="F425" s="2">
        <v>64.973789999999994</v>
      </c>
      <c r="G425" s="2">
        <v>210.30715000000001</v>
      </c>
      <c r="H425" s="3">
        <f t="shared" si="25"/>
        <v>2.2367997926548542</v>
      </c>
      <c r="I425" s="2">
        <v>28.541149999999998</v>
      </c>
      <c r="J425" s="3">
        <f t="shared" si="26"/>
        <v>6.3685590804855456</v>
      </c>
      <c r="K425" s="2">
        <v>1172.2016799999999</v>
      </c>
      <c r="L425" s="2">
        <v>1075.4416799999999</v>
      </c>
      <c r="M425" s="3">
        <f t="shared" si="27"/>
        <v>-8.2545522371201496E-2</v>
      </c>
    </row>
    <row r="426" spans="1:13" x14ac:dyDescent="0.2">
      <c r="A426" s="1" t="s">
        <v>7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15.12</v>
      </c>
      <c r="G426" s="2">
        <v>97.434349999999995</v>
      </c>
      <c r="H426" s="3">
        <f t="shared" si="25"/>
        <v>5.4440707671957673</v>
      </c>
      <c r="I426" s="2">
        <v>96.282290000000003</v>
      </c>
      <c r="J426" s="3">
        <f t="shared" si="26"/>
        <v>1.1965440373302272E-2</v>
      </c>
      <c r="K426" s="2">
        <v>269.25601999999998</v>
      </c>
      <c r="L426" s="2">
        <v>398.04973999999999</v>
      </c>
      <c r="M426" s="3">
        <f t="shared" si="27"/>
        <v>0.47833181222837662</v>
      </c>
    </row>
    <row r="427" spans="1:13" x14ac:dyDescent="0.2">
      <c r="A427" s="1" t="s">
        <v>6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76.204480000000004</v>
      </c>
      <c r="G427" s="2">
        <v>155.44229999999999</v>
      </c>
      <c r="H427" s="3">
        <f t="shared" si="25"/>
        <v>1.0398052712911365</v>
      </c>
      <c r="I427" s="2">
        <v>37.237250000000003</v>
      </c>
      <c r="J427" s="3">
        <f t="shared" si="26"/>
        <v>3.1743764644274206</v>
      </c>
      <c r="K427" s="2">
        <v>1575.44173</v>
      </c>
      <c r="L427" s="2">
        <v>1658.2034699999999</v>
      </c>
      <c r="M427" s="3">
        <f t="shared" si="27"/>
        <v>5.2532403086720247E-2</v>
      </c>
    </row>
    <row r="428" spans="1:13" x14ac:dyDescent="0.2">
      <c r="A428" s="1" t="s">
        <v>4</v>
      </c>
      <c r="B428" s="1" t="s">
        <v>90</v>
      </c>
      <c r="C428" s="2">
        <v>0</v>
      </c>
      <c r="D428" s="2">
        <v>0</v>
      </c>
      <c r="E428" s="3" t="str">
        <f t="shared" si="24"/>
        <v/>
      </c>
      <c r="F428" s="2">
        <v>689.43146000000002</v>
      </c>
      <c r="G428" s="2">
        <v>1468.39175</v>
      </c>
      <c r="H428" s="3">
        <f t="shared" si="25"/>
        <v>1.1298589275284883</v>
      </c>
      <c r="I428" s="2">
        <v>700.30375000000004</v>
      </c>
      <c r="J428" s="3">
        <f t="shared" si="26"/>
        <v>1.096792641764377</v>
      </c>
      <c r="K428" s="2">
        <v>5058.5369700000001</v>
      </c>
      <c r="L428" s="2">
        <v>4826.65139</v>
      </c>
      <c r="M428" s="3">
        <f t="shared" si="27"/>
        <v>-4.5840443862566027E-2</v>
      </c>
    </row>
    <row r="429" spans="1:13" x14ac:dyDescent="0.2">
      <c r="A429" s="1" t="s">
        <v>3</v>
      </c>
      <c r="B429" s="1" t="s">
        <v>90</v>
      </c>
      <c r="C429" s="2">
        <v>374.59172000000001</v>
      </c>
      <c r="D429" s="2">
        <v>30.534600000000001</v>
      </c>
      <c r="E429" s="3">
        <f t="shared" si="24"/>
        <v>-0.9184856515248121</v>
      </c>
      <c r="F429" s="2">
        <v>7543.1793299999999</v>
      </c>
      <c r="G429" s="2">
        <v>6840.4271399999998</v>
      </c>
      <c r="H429" s="3">
        <f t="shared" si="25"/>
        <v>-9.3163924554343081E-2</v>
      </c>
      <c r="I429" s="2">
        <v>6036.02718</v>
      </c>
      <c r="J429" s="3">
        <f t="shared" si="26"/>
        <v>0.13326645755760169</v>
      </c>
      <c r="K429" s="2">
        <v>40852.150020000001</v>
      </c>
      <c r="L429" s="2">
        <v>47830.687749999997</v>
      </c>
      <c r="M429" s="3">
        <f t="shared" si="27"/>
        <v>0.17082424613107294</v>
      </c>
    </row>
    <row r="430" spans="1:13" x14ac:dyDescent="0.2">
      <c r="A430" s="1" t="s">
        <v>2</v>
      </c>
      <c r="B430" s="1" t="s">
        <v>90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6.5146499999999996</v>
      </c>
      <c r="L430" s="2">
        <v>3.1269999999999999E-2</v>
      </c>
      <c r="M430" s="3">
        <f t="shared" si="27"/>
        <v>-0.99520004912006022</v>
      </c>
    </row>
    <row r="431" spans="1:13" x14ac:dyDescent="0.2">
      <c r="A431" s="1" t="s">
        <v>26</v>
      </c>
      <c r="B431" s="1" t="s">
        <v>90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1.9307300000000001</v>
      </c>
      <c r="L431" s="2">
        <v>0.10634</v>
      </c>
      <c r="M431" s="3">
        <f t="shared" si="27"/>
        <v>-0.94492238686921526</v>
      </c>
    </row>
    <row r="432" spans="1:13" x14ac:dyDescent="0.2">
      <c r="A432" s="1" t="s">
        <v>30</v>
      </c>
      <c r="B432" s="1" t="s">
        <v>90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2.4466199999999998</v>
      </c>
      <c r="J432" s="3">
        <f t="shared" si="26"/>
        <v>-1</v>
      </c>
      <c r="K432" s="2">
        <v>48.031529999999997</v>
      </c>
      <c r="L432" s="2">
        <v>51.79457</v>
      </c>
      <c r="M432" s="3">
        <f t="shared" si="27"/>
        <v>7.8345203661011942E-2</v>
      </c>
    </row>
    <row r="433" spans="1:13" x14ac:dyDescent="0.2">
      <c r="A433" s="6" t="s">
        <v>0</v>
      </c>
      <c r="B433" s="6" t="s">
        <v>90</v>
      </c>
      <c r="C433" s="5">
        <v>480.54543999999999</v>
      </c>
      <c r="D433" s="5">
        <v>30.534600000000001</v>
      </c>
      <c r="E433" s="4">
        <f t="shared" si="24"/>
        <v>-0.93645845437634367</v>
      </c>
      <c r="F433" s="5">
        <v>13160.09663</v>
      </c>
      <c r="G433" s="5">
        <v>15603.191709999999</v>
      </c>
      <c r="H433" s="4">
        <f t="shared" si="25"/>
        <v>0.1856441596660221</v>
      </c>
      <c r="I433" s="5">
        <v>11045.62918</v>
      </c>
      <c r="J433" s="4">
        <f t="shared" si="26"/>
        <v>0.41261230625524226</v>
      </c>
      <c r="K433" s="5">
        <v>82734.432879999993</v>
      </c>
      <c r="L433" s="5">
        <v>91100.065960000007</v>
      </c>
      <c r="M433" s="4">
        <f t="shared" si="27"/>
        <v>0.10111428565823055</v>
      </c>
    </row>
    <row r="434" spans="1:13" x14ac:dyDescent="0.2">
      <c r="A434" s="1" t="s">
        <v>22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2.1962199999999998</v>
      </c>
      <c r="G434" s="2">
        <v>0</v>
      </c>
      <c r="H434" s="3">
        <f t="shared" si="25"/>
        <v>-1</v>
      </c>
      <c r="I434" s="2">
        <v>3.2837200000000002</v>
      </c>
      <c r="J434" s="3">
        <f t="shared" si="26"/>
        <v>-1</v>
      </c>
      <c r="K434" s="2">
        <v>76.47287</v>
      </c>
      <c r="L434" s="2">
        <v>124.95679</v>
      </c>
      <c r="M434" s="3">
        <f t="shared" si="27"/>
        <v>0.63400157467609097</v>
      </c>
    </row>
    <row r="435" spans="1:13" x14ac:dyDescent="0.2">
      <c r="A435" s="1" t="s">
        <v>21</v>
      </c>
      <c r="B435" s="1" t="s">
        <v>89</v>
      </c>
      <c r="C435" s="2">
        <v>0</v>
      </c>
      <c r="D435" s="2">
        <v>515.75</v>
      </c>
      <c r="E435" s="3" t="str">
        <f t="shared" si="24"/>
        <v/>
      </c>
      <c r="F435" s="2">
        <v>0</v>
      </c>
      <c r="G435" s="2">
        <v>2628.1997099999999</v>
      </c>
      <c r="H435" s="3" t="str">
        <f t="shared" si="25"/>
        <v/>
      </c>
      <c r="I435" s="2">
        <v>1124.3092799999999</v>
      </c>
      <c r="J435" s="3">
        <f t="shared" si="26"/>
        <v>1.3376127518933223</v>
      </c>
      <c r="K435" s="2">
        <v>6841.6280100000004</v>
      </c>
      <c r="L435" s="2">
        <v>7126.5748999999996</v>
      </c>
      <c r="M435" s="3">
        <f t="shared" si="27"/>
        <v>4.1648989039379192E-2</v>
      </c>
    </row>
    <row r="436" spans="1:13" x14ac:dyDescent="0.2">
      <c r="A436" s="1" t="s">
        <v>20</v>
      </c>
      <c r="B436" s="1" t="s">
        <v>89</v>
      </c>
      <c r="C436" s="2">
        <v>0</v>
      </c>
      <c r="D436" s="2">
        <v>0</v>
      </c>
      <c r="E436" s="3" t="str">
        <f t="shared" si="24"/>
        <v/>
      </c>
      <c r="F436" s="2">
        <v>62.672319999999999</v>
      </c>
      <c r="G436" s="2">
        <v>51.763199999999998</v>
      </c>
      <c r="H436" s="3">
        <f t="shared" si="25"/>
        <v>-0.17406599915241694</v>
      </c>
      <c r="I436" s="2">
        <v>60.307340000000003</v>
      </c>
      <c r="J436" s="3">
        <f t="shared" si="26"/>
        <v>-0.14167661846800084</v>
      </c>
      <c r="K436" s="2">
        <v>762.24207999999999</v>
      </c>
      <c r="L436" s="2">
        <v>1080.72875</v>
      </c>
      <c r="M436" s="3">
        <f t="shared" si="27"/>
        <v>0.41782876904408117</v>
      </c>
    </row>
    <row r="437" spans="1:13" x14ac:dyDescent="0.2">
      <c r="A437" s="1" t="s">
        <v>19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0</v>
      </c>
      <c r="L437" s="2">
        <v>0</v>
      </c>
      <c r="M437" s="3" t="str">
        <f t="shared" si="27"/>
        <v/>
      </c>
    </row>
    <row r="438" spans="1:13" x14ac:dyDescent="0.2">
      <c r="A438" s="1" t="s">
        <v>17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5.35677</v>
      </c>
      <c r="G438" s="2">
        <v>0</v>
      </c>
      <c r="H438" s="3">
        <f t="shared" si="25"/>
        <v>-1</v>
      </c>
      <c r="I438" s="2">
        <v>2.6577299999999999</v>
      </c>
      <c r="J438" s="3">
        <f t="shared" si="26"/>
        <v>-1</v>
      </c>
      <c r="K438" s="2">
        <v>68.384119999999996</v>
      </c>
      <c r="L438" s="2">
        <v>42.714590000000001</v>
      </c>
      <c r="M438" s="3">
        <f t="shared" si="27"/>
        <v>-0.37537267424074472</v>
      </c>
    </row>
    <row r="439" spans="1:13" x14ac:dyDescent="0.2">
      <c r="A439" s="1" t="s">
        <v>13</v>
      </c>
      <c r="B439" s="1" t="s">
        <v>89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14.53941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23.79213</v>
      </c>
      <c r="L439" s="2">
        <v>34.549669999999999</v>
      </c>
      <c r="M439" s="3">
        <f t="shared" si="27"/>
        <v>0.45214699146314352</v>
      </c>
    </row>
    <row r="440" spans="1:13" x14ac:dyDescent="0.2">
      <c r="A440" s="1" t="s">
        <v>12</v>
      </c>
      <c r="B440" s="1" t="s">
        <v>89</v>
      </c>
      <c r="C440" s="2">
        <v>0</v>
      </c>
      <c r="D440" s="2">
        <v>0</v>
      </c>
      <c r="E440" s="3" t="str">
        <f t="shared" si="24"/>
        <v/>
      </c>
      <c r="F440" s="2">
        <v>46.491120000000002</v>
      </c>
      <c r="G440" s="2">
        <v>109.9804</v>
      </c>
      <c r="H440" s="3">
        <f t="shared" si="25"/>
        <v>1.3656216498978728</v>
      </c>
      <c r="I440" s="2">
        <v>43.518000000000001</v>
      </c>
      <c r="J440" s="3">
        <f t="shared" si="26"/>
        <v>1.5272393032768052</v>
      </c>
      <c r="K440" s="2">
        <v>389.24220000000003</v>
      </c>
      <c r="L440" s="2">
        <v>993.27908000000002</v>
      </c>
      <c r="M440" s="3">
        <f t="shared" si="27"/>
        <v>1.5518278336727107</v>
      </c>
    </row>
    <row r="441" spans="1:13" x14ac:dyDescent="0.2">
      <c r="A441" s="1" t="s">
        <v>11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9.5741399999999999</v>
      </c>
      <c r="G441" s="2">
        <v>0</v>
      </c>
      <c r="H441" s="3">
        <f t="shared" si="25"/>
        <v>-1</v>
      </c>
      <c r="I441" s="2">
        <v>9.9900000000000003E-2</v>
      </c>
      <c r="J441" s="3">
        <f t="shared" si="26"/>
        <v>-1</v>
      </c>
      <c r="K441" s="2">
        <v>79.738249999999994</v>
      </c>
      <c r="L441" s="2">
        <v>43.709899999999998</v>
      </c>
      <c r="M441" s="3">
        <f t="shared" si="27"/>
        <v>-0.45183271516493029</v>
      </c>
    </row>
    <row r="442" spans="1:13" x14ac:dyDescent="0.2">
      <c r="A442" s="1" t="s">
        <v>10</v>
      </c>
      <c r="B442" s="1" t="s">
        <v>89</v>
      </c>
      <c r="C442" s="2">
        <v>1.4E-2</v>
      </c>
      <c r="D442" s="2">
        <v>0</v>
      </c>
      <c r="E442" s="3">
        <f t="shared" si="24"/>
        <v>-1</v>
      </c>
      <c r="F442" s="2">
        <v>6.2839999999999998</v>
      </c>
      <c r="G442" s="2">
        <v>0</v>
      </c>
      <c r="H442" s="3">
        <f t="shared" si="25"/>
        <v>-1</v>
      </c>
      <c r="I442" s="2">
        <v>20.712029999999999</v>
      </c>
      <c r="J442" s="3">
        <f t="shared" si="26"/>
        <v>-1</v>
      </c>
      <c r="K442" s="2">
        <v>189.22617</v>
      </c>
      <c r="L442" s="2">
        <v>66.935959999999994</v>
      </c>
      <c r="M442" s="3">
        <f t="shared" si="27"/>
        <v>-0.64626478462254977</v>
      </c>
    </row>
    <row r="443" spans="1:13" x14ac:dyDescent="0.2">
      <c r="A443" s="1" t="s">
        <v>28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97.061949999999996</v>
      </c>
      <c r="L443" s="2">
        <v>0</v>
      </c>
      <c r="M443" s="3">
        <f t="shared" si="27"/>
        <v>-1</v>
      </c>
    </row>
    <row r="444" spans="1:13" x14ac:dyDescent="0.2">
      <c r="A444" s="1" t="s">
        <v>9</v>
      </c>
      <c r="B444" s="1" t="s">
        <v>89</v>
      </c>
      <c r="C444" s="2">
        <v>702.51994000000002</v>
      </c>
      <c r="D444" s="2">
        <v>0</v>
      </c>
      <c r="E444" s="3">
        <f t="shared" si="24"/>
        <v>-1</v>
      </c>
      <c r="F444" s="2">
        <v>13336.28369</v>
      </c>
      <c r="G444" s="2">
        <v>16538.70667</v>
      </c>
      <c r="H444" s="3">
        <f t="shared" si="25"/>
        <v>0.24012858862632669</v>
      </c>
      <c r="I444" s="2">
        <v>12665.572410000001</v>
      </c>
      <c r="J444" s="3">
        <f t="shared" si="26"/>
        <v>0.30580017504317425</v>
      </c>
      <c r="K444" s="2">
        <v>82239.385620000001</v>
      </c>
      <c r="L444" s="2">
        <v>97949.826390000002</v>
      </c>
      <c r="M444" s="3">
        <f t="shared" si="27"/>
        <v>0.1910330512753653</v>
      </c>
    </row>
    <row r="445" spans="1:13" x14ac:dyDescent="0.2">
      <c r="A445" s="1" t="s">
        <v>8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244.75523000000001</v>
      </c>
      <c r="G445" s="2">
        <v>409.23527000000001</v>
      </c>
      <c r="H445" s="3">
        <f t="shared" si="25"/>
        <v>0.67201848965597177</v>
      </c>
      <c r="I445" s="2">
        <v>230.76462000000001</v>
      </c>
      <c r="J445" s="3">
        <f t="shared" si="26"/>
        <v>0.77338826896428059</v>
      </c>
      <c r="K445" s="2">
        <v>3149.5681100000002</v>
      </c>
      <c r="L445" s="2">
        <v>2446.6580399999998</v>
      </c>
      <c r="M445" s="3">
        <f t="shared" si="27"/>
        <v>-0.2231766532586591</v>
      </c>
    </row>
    <row r="446" spans="1:13" x14ac:dyDescent="0.2">
      <c r="A446" s="1" t="s">
        <v>7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5.4512799999999997</v>
      </c>
      <c r="L446" s="2">
        <v>8.5733099999999993</v>
      </c>
      <c r="M446" s="3">
        <f t="shared" si="27"/>
        <v>0.57271503206586338</v>
      </c>
    </row>
    <row r="447" spans="1:13" x14ac:dyDescent="0.2">
      <c r="A447" s="1" t="s">
        <v>6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92.662080000000003</v>
      </c>
      <c r="G447" s="2">
        <v>85.853960000000001</v>
      </c>
      <c r="H447" s="3">
        <f t="shared" si="25"/>
        <v>-7.3472557490615431E-2</v>
      </c>
      <c r="I447" s="2">
        <v>130.92655999999999</v>
      </c>
      <c r="J447" s="3">
        <f t="shared" si="26"/>
        <v>-0.34425864392984884</v>
      </c>
      <c r="K447" s="2">
        <v>1404.78989</v>
      </c>
      <c r="L447" s="2">
        <v>1279.8232599999999</v>
      </c>
      <c r="M447" s="3">
        <f t="shared" si="27"/>
        <v>-8.8957523747554945E-2</v>
      </c>
    </row>
    <row r="448" spans="1:13" x14ac:dyDescent="0.2">
      <c r="A448" s="1" t="s">
        <v>4</v>
      </c>
      <c r="B448" s="1" t="s">
        <v>89</v>
      </c>
      <c r="C448" s="2">
        <v>0</v>
      </c>
      <c r="D448" s="2">
        <v>0</v>
      </c>
      <c r="E448" s="3" t="str">
        <f t="shared" si="24"/>
        <v/>
      </c>
      <c r="F448" s="2">
        <v>60.72</v>
      </c>
      <c r="G448" s="2">
        <v>0</v>
      </c>
      <c r="H448" s="3">
        <f t="shared" si="25"/>
        <v>-1</v>
      </c>
      <c r="I448" s="2">
        <v>0</v>
      </c>
      <c r="J448" s="3" t="str">
        <f t="shared" si="26"/>
        <v/>
      </c>
      <c r="K448" s="2">
        <v>219.24557999999999</v>
      </c>
      <c r="L448" s="2">
        <v>105.48501</v>
      </c>
      <c r="M448" s="3">
        <f t="shared" si="27"/>
        <v>-0.51887280920326873</v>
      </c>
    </row>
    <row r="449" spans="1:13" x14ac:dyDescent="0.2">
      <c r="A449" s="1" t="s">
        <v>24</v>
      </c>
      <c r="B449" s="1" t="s">
        <v>89</v>
      </c>
      <c r="C449" s="2">
        <v>84.762780000000006</v>
      </c>
      <c r="D449" s="2">
        <v>0</v>
      </c>
      <c r="E449" s="3">
        <f t="shared" si="24"/>
        <v>-1</v>
      </c>
      <c r="F449" s="2">
        <v>643.16963999999996</v>
      </c>
      <c r="G449" s="2">
        <v>1553.8825099999999</v>
      </c>
      <c r="H449" s="3">
        <f t="shared" si="25"/>
        <v>1.4159761489985754</v>
      </c>
      <c r="I449" s="2">
        <v>1046.0988199999999</v>
      </c>
      <c r="J449" s="3">
        <f t="shared" si="26"/>
        <v>0.48540700007672322</v>
      </c>
      <c r="K449" s="2">
        <v>11048.17844</v>
      </c>
      <c r="L449" s="2">
        <v>9429.4846400000006</v>
      </c>
      <c r="M449" s="3">
        <f t="shared" si="27"/>
        <v>-0.14651227881507667</v>
      </c>
    </row>
    <row r="450" spans="1:13" x14ac:dyDescent="0.2">
      <c r="A450" s="1" t="s">
        <v>3</v>
      </c>
      <c r="B450" s="1" t="s">
        <v>89</v>
      </c>
      <c r="C450" s="2">
        <v>0</v>
      </c>
      <c r="D450" s="2">
        <v>0</v>
      </c>
      <c r="E450" s="3" t="str">
        <f t="shared" si="24"/>
        <v/>
      </c>
      <c r="F450" s="2">
        <v>75.443200000000004</v>
      </c>
      <c r="G450" s="2">
        <v>45.74</v>
      </c>
      <c r="H450" s="3">
        <f t="shared" si="25"/>
        <v>-0.39371606718696983</v>
      </c>
      <c r="I450" s="2">
        <v>48.94</v>
      </c>
      <c r="J450" s="3">
        <f t="shared" si="26"/>
        <v>-6.538618716796063E-2</v>
      </c>
      <c r="K450" s="2">
        <v>653.91462999999999</v>
      </c>
      <c r="L450" s="2">
        <v>542.43679999999995</v>
      </c>
      <c r="M450" s="3">
        <f t="shared" si="27"/>
        <v>-0.17047765088234845</v>
      </c>
    </row>
    <row r="451" spans="1:13" x14ac:dyDescent="0.2">
      <c r="A451" s="1" t="s">
        <v>27</v>
      </c>
      <c r="B451" s="1" t="s">
        <v>89</v>
      </c>
      <c r="C451" s="2">
        <v>0</v>
      </c>
      <c r="D451" s="2">
        <v>0</v>
      </c>
      <c r="E451" s="3" t="str">
        <f t="shared" si="24"/>
        <v/>
      </c>
      <c r="F451" s="2">
        <v>30.22973</v>
      </c>
      <c r="G451" s="2">
        <v>14.73155</v>
      </c>
      <c r="H451" s="3">
        <f t="shared" si="25"/>
        <v>-0.51268006694072366</v>
      </c>
      <c r="I451" s="2">
        <v>0</v>
      </c>
      <c r="J451" s="3" t="str">
        <f t="shared" si="26"/>
        <v/>
      </c>
      <c r="K451" s="2">
        <v>30.22973</v>
      </c>
      <c r="L451" s="2">
        <v>14.73155</v>
      </c>
      <c r="M451" s="3">
        <f t="shared" si="27"/>
        <v>-0.51268006694072366</v>
      </c>
    </row>
    <row r="452" spans="1:13" x14ac:dyDescent="0.2">
      <c r="A452" s="1" t="s">
        <v>2</v>
      </c>
      <c r="B452" s="1" t="s">
        <v>89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0.63471999999999995</v>
      </c>
      <c r="H452" s="3" t="str">
        <f t="shared" si="25"/>
        <v/>
      </c>
      <c r="I452" s="2">
        <v>15.01</v>
      </c>
      <c r="J452" s="3">
        <f t="shared" si="26"/>
        <v>-0.95771352431712198</v>
      </c>
      <c r="K452" s="2">
        <v>13.771610000000001</v>
      </c>
      <c r="L452" s="2">
        <v>15.809290000000001</v>
      </c>
      <c r="M452" s="3">
        <f t="shared" si="27"/>
        <v>0.14796236605596591</v>
      </c>
    </row>
    <row r="453" spans="1:13" x14ac:dyDescent="0.2">
      <c r="A453" s="1" t="s">
        <v>26</v>
      </c>
      <c r="B453" s="1" t="s">
        <v>89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9.1199999999999992</v>
      </c>
      <c r="G453" s="2">
        <v>0</v>
      </c>
      <c r="H453" s="3">
        <f t="shared" ref="H453:H516" si="29">IF(F453=0,"",(G453/F453-1))</f>
        <v>-1</v>
      </c>
      <c r="I453" s="2">
        <v>0</v>
      </c>
      <c r="J453" s="3" t="str">
        <f t="shared" ref="J453:J516" si="30">IF(I453=0,"",(G453/I453-1))</f>
        <v/>
      </c>
      <c r="K453" s="2">
        <v>10.68</v>
      </c>
      <c r="L453" s="2">
        <v>63.151200000000003</v>
      </c>
      <c r="M453" s="3">
        <f t="shared" ref="M453:M516" si="31">IF(K453=0,"",(L453/K453-1))</f>
        <v>4.9130337078651687</v>
      </c>
    </row>
    <row r="454" spans="1:13" x14ac:dyDescent="0.2">
      <c r="A454" s="1" t="s">
        <v>30</v>
      </c>
      <c r="B454" s="1" t="s">
        <v>89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0</v>
      </c>
      <c r="J454" s="3" t="str">
        <f t="shared" si="30"/>
        <v/>
      </c>
      <c r="K454" s="2">
        <v>0</v>
      </c>
      <c r="L454" s="2">
        <v>0</v>
      </c>
      <c r="M454" s="3" t="str">
        <f t="shared" si="31"/>
        <v/>
      </c>
    </row>
    <row r="455" spans="1:13" x14ac:dyDescent="0.2">
      <c r="A455" s="6" t="s">
        <v>0</v>
      </c>
      <c r="B455" s="6" t="s">
        <v>89</v>
      </c>
      <c r="C455" s="5">
        <v>787.29672000000005</v>
      </c>
      <c r="D455" s="5">
        <v>515.75</v>
      </c>
      <c r="E455" s="4">
        <f t="shared" si="28"/>
        <v>-0.34491026458232932</v>
      </c>
      <c r="F455" s="5">
        <v>14624.958140000001</v>
      </c>
      <c r="G455" s="5">
        <v>21453.267400000001</v>
      </c>
      <c r="H455" s="4">
        <f t="shared" si="29"/>
        <v>0.46689427720987653</v>
      </c>
      <c r="I455" s="5">
        <v>15392.200409999999</v>
      </c>
      <c r="J455" s="4">
        <f t="shared" si="30"/>
        <v>0.39377521267604143</v>
      </c>
      <c r="K455" s="5">
        <v>107303.00267</v>
      </c>
      <c r="L455" s="5">
        <v>121369.42913</v>
      </c>
      <c r="M455" s="4">
        <f t="shared" si="31"/>
        <v>0.13109070678348056</v>
      </c>
    </row>
    <row r="456" spans="1:13" x14ac:dyDescent="0.2">
      <c r="A456" s="1" t="s">
        <v>22</v>
      </c>
      <c r="B456" s="1" t="s">
        <v>88</v>
      </c>
      <c r="C456" s="2">
        <v>12238.41418</v>
      </c>
      <c r="D456" s="2">
        <v>0.17766000000000001</v>
      </c>
      <c r="E456" s="3">
        <f t="shared" si="28"/>
        <v>-0.99998548341334204</v>
      </c>
      <c r="F456" s="2">
        <v>58327.274089999999</v>
      </c>
      <c r="G456" s="2">
        <v>77345.458169999998</v>
      </c>
      <c r="H456" s="3">
        <f t="shared" si="29"/>
        <v>0.3260598815342306</v>
      </c>
      <c r="I456" s="2">
        <v>61595.744330000001</v>
      </c>
      <c r="J456" s="3">
        <f t="shared" si="30"/>
        <v>0.25569483754625488</v>
      </c>
      <c r="K456" s="2">
        <v>365754.4829</v>
      </c>
      <c r="L456" s="2">
        <v>514748.82497000002</v>
      </c>
      <c r="M456" s="3">
        <f t="shared" si="31"/>
        <v>0.40736162927833797</v>
      </c>
    </row>
    <row r="457" spans="1:13" x14ac:dyDescent="0.2">
      <c r="A457" s="1" t="s">
        <v>21</v>
      </c>
      <c r="B457" s="1" t="s">
        <v>88</v>
      </c>
      <c r="C457" s="2">
        <v>48.811419999999998</v>
      </c>
      <c r="D457" s="2">
        <v>7.8259999999999996E-2</v>
      </c>
      <c r="E457" s="3">
        <f t="shared" si="28"/>
        <v>-0.9983966866770112</v>
      </c>
      <c r="F457" s="2">
        <v>1542.73314</v>
      </c>
      <c r="G457" s="2">
        <v>860.38936000000001</v>
      </c>
      <c r="H457" s="3">
        <f t="shared" si="29"/>
        <v>-0.44229540567203995</v>
      </c>
      <c r="I457" s="2">
        <v>837.94863999999995</v>
      </c>
      <c r="J457" s="3">
        <f t="shared" si="30"/>
        <v>2.6780543494885345E-2</v>
      </c>
      <c r="K457" s="2">
        <v>8233.8626499999991</v>
      </c>
      <c r="L457" s="2">
        <v>7216.3939799999998</v>
      </c>
      <c r="M457" s="3">
        <f t="shared" si="31"/>
        <v>-0.1235712463578682</v>
      </c>
    </row>
    <row r="458" spans="1:13" x14ac:dyDescent="0.2">
      <c r="A458" s="1" t="s">
        <v>20</v>
      </c>
      <c r="B458" s="1" t="s">
        <v>88</v>
      </c>
      <c r="C458" s="2">
        <v>664.55700000000002</v>
      </c>
      <c r="D458" s="2">
        <v>35.462479999999999</v>
      </c>
      <c r="E458" s="3">
        <f t="shared" si="28"/>
        <v>-0.94663741409690971</v>
      </c>
      <c r="F458" s="2">
        <v>25913.744070000001</v>
      </c>
      <c r="G458" s="2">
        <v>26790.487550000002</v>
      </c>
      <c r="H458" s="3">
        <f t="shared" si="29"/>
        <v>3.3833145748128235E-2</v>
      </c>
      <c r="I458" s="2">
        <v>25378.94831</v>
      </c>
      <c r="J458" s="3">
        <f t="shared" si="30"/>
        <v>5.5618508015315093E-2</v>
      </c>
      <c r="K458" s="2">
        <v>193052.72777</v>
      </c>
      <c r="L458" s="2">
        <v>225478.73316999999</v>
      </c>
      <c r="M458" s="3">
        <f t="shared" si="31"/>
        <v>0.16796450262351037</v>
      </c>
    </row>
    <row r="459" spans="1:13" x14ac:dyDescent="0.2">
      <c r="A459" s="1" t="s">
        <v>19</v>
      </c>
      <c r="B459" s="1" t="s">
        <v>88</v>
      </c>
      <c r="C459" s="2">
        <v>13.18787</v>
      </c>
      <c r="D459" s="2">
        <v>1.0903799999999999</v>
      </c>
      <c r="E459" s="3">
        <f t="shared" si="28"/>
        <v>-0.91731947615498188</v>
      </c>
      <c r="F459" s="2">
        <v>2363.1537499999999</v>
      </c>
      <c r="G459" s="2">
        <v>2908.6801500000001</v>
      </c>
      <c r="H459" s="3">
        <f t="shared" si="29"/>
        <v>0.2308467656833586</v>
      </c>
      <c r="I459" s="2">
        <v>1674.4311600000001</v>
      </c>
      <c r="J459" s="3">
        <f t="shared" si="30"/>
        <v>0.73711539744637822</v>
      </c>
      <c r="K459" s="2">
        <v>10854.86313</v>
      </c>
      <c r="L459" s="2">
        <v>17258.38348</v>
      </c>
      <c r="M459" s="3">
        <f t="shared" si="31"/>
        <v>0.58992179572512038</v>
      </c>
    </row>
    <row r="460" spans="1:13" x14ac:dyDescent="0.2">
      <c r="A460" s="1" t="s">
        <v>18</v>
      </c>
      <c r="B460" s="1" t="s">
        <v>88</v>
      </c>
      <c r="C460" s="2">
        <v>0</v>
      </c>
      <c r="D460" s="2">
        <v>0</v>
      </c>
      <c r="E460" s="3" t="str">
        <f t="shared" si="28"/>
        <v/>
      </c>
      <c r="F460" s="2">
        <v>198.03963999999999</v>
      </c>
      <c r="G460" s="2">
        <v>72.036860000000004</v>
      </c>
      <c r="H460" s="3">
        <f t="shared" si="29"/>
        <v>-0.63625029817262846</v>
      </c>
      <c r="I460" s="2">
        <v>46.23021</v>
      </c>
      <c r="J460" s="3">
        <f t="shared" si="30"/>
        <v>0.5582204796387471</v>
      </c>
      <c r="K460" s="2">
        <v>808.17532000000006</v>
      </c>
      <c r="L460" s="2">
        <v>512.52322000000004</v>
      </c>
      <c r="M460" s="3">
        <f t="shared" si="31"/>
        <v>-0.36582668720940403</v>
      </c>
    </row>
    <row r="461" spans="1:13" x14ac:dyDescent="0.2">
      <c r="A461" s="1" t="s">
        <v>17</v>
      </c>
      <c r="B461" s="1" t="s">
        <v>88</v>
      </c>
      <c r="C461" s="2">
        <v>454.01812000000001</v>
      </c>
      <c r="D461" s="2">
        <v>0.12512000000000001</v>
      </c>
      <c r="E461" s="3">
        <f t="shared" si="28"/>
        <v>-0.99972441628541164</v>
      </c>
      <c r="F461" s="2">
        <v>10807.67988</v>
      </c>
      <c r="G461" s="2">
        <v>10212.08719</v>
      </c>
      <c r="H461" s="3">
        <f t="shared" si="29"/>
        <v>-5.5108283795689106E-2</v>
      </c>
      <c r="I461" s="2">
        <v>10694.9285</v>
      </c>
      <c r="J461" s="3">
        <f t="shared" si="30"/>
        <v>-4.5146754370541164E-2</v>
      </c>
      <c r="K461" s="2">
        <v>93084.947920000006</v>
      </c>
      <c r="L461" s="2">
        <v>99825.63003</v>
      </c>
      <c r="M461" s="3">
        <f t="shared" si="31"/>
        <v>7.2414308227288782E-2</v>
      </c>
    </row>
    <row r="462" spans="1:13" x14ac:dyDescent="0.2">
      <c r="A462" s="1" t="s">
        <v>16</v>
      </c>
      <c r="B462" s="1" t="s">
        <v>88</v>
      </c>
      <c r="C462" s="2">
        <v>0</v>
      </c>
      <c r="D462" s="2">
        <v>0</v>
      </c>
      <c r="E462" s="3" t="str">
        <f t="shared" si="28"/>
        <v/>
      </c>
      <c r="F462" s="2">
        <v>2.1087699999999998</v>
      </c>
      <c r="G462" s="2">
        <v>0.122</v>
      </c>
      <c r="H462" s="3">
        <f t="shared" si="29"/>
        <v>-0.94214636968469767</v>
      </c>
      <c r="I462" s="2">
        <v>0</v>
      </c>
      <c r="J462" s="3" t="str">
        <f t="shared" si="30"/>
        <v/>
      </c>
      <c r="K462" s="2">
        <v>54.24288</v>
      </c>
      <c r="L462" s="2">
        <v>45.138849999999998</v>
      </c>
      <c r="M462" s="3">
        <f t="shared" si="31"/>
        <v>-0.16783824900152799</v>
      </c>
    </row>
    <row r="463" spans="1:13" x14ac:dyDescent="0.2">
      <c r="A463" s="1" t="s">
        <v>15</v>
      </c>
      <c r="B463" s="1" t="s">
        <v>88</v>
      </c>
      <c r="C463" s="2">
        <v>0</v>
      </c>
      <c r="D463" s="2">
        <v>0</v>
      </c>
      <c r="E463" s="3" t="str">
        <f t="shared" si="28"/>
        <v/>
      </c>
      <c r="F463" s="2">
        <v>1441.93199</v>
      </c>
      <c r="G463" s="2">
        <v>1178.61086</v>
      </c>
      <c r="H463" s="3">
        <f t="shared" si="29"/>
        <v>-0.18261688611263838</v>
      </c>
      <c r="I463" s="2">
        <v>889.01358000000005</v>
      </c>
      <c r="J463" s="3">
        <f t="shared" si="30"/>
        <v>0.32575124442980941</v>
      </c>
      <c r="K463" s="2">
        <v>7894.24226</v>
      </c>
      <c r="L463" s="2">
        <v>7279.26091</v>
      </c>
      <c r="M463" s="3">
        <f t="shared" si="31"/>
        <v>-7.7902518030907197E-2</v>
      </c>
    </row>
    <row r="464" spans="1:13" x14ac:dyDescent="0.2">
      <c r="A464" s="1" t="s">
        <v>14</v>
      </c>
      <c r="B464" s="1" t="s">
        <v>88</v>
      </c>
      <c r="C464" s="2">
        <v>140.80383</v>
      </c>
      <c r="D464" s="2">
        <v>0</v>
      </c>
      <c r="E464" s="3">
        <f t="shared" si="28"/>
        <v>-1</v>
      </c>
      <c r="F464" s="2">
        <v>2505.0525200000002</v>
      </c>
      <c r="G464" s="2">
        <v>2792.7157200000001</v>
      </c>
      <c r="H464" s="3">
        <f t="shared" si="29"/>
        <v>0.11483320118174611</v>
      </c>
      <c r="I464" s="2">
        <v>1659.81387</v>
      </c>
      <c r="J464" s="3">
        <f t="shared" si="30"/>
        <v>0.68254752564514964</v>
      </c>
      <c r="K464" s="2">
        <v>16282.73985</v>
      </c>
      <c r="L464" s="2">
        <v>17740.687969999999</v>
      </c>
      <c r="M464" s="3">
        <f t="shared" si="31"/>
        <v>8.9539483737437475E-2</v>
      </c>
    </row>
    <row r="465" spans="1:13" x14ac:dyDescent="0.2">
      <c r="A465" s="1" t="s">
        <v>13</v>
      </c>
      <c r="B465" s="1" t="s">
        <v>88</v>
      </c>
      <c r="C465" s="2">
        <v>2986.1403799999998</v>
      </c>
      <c r="D465" s="2">
        <v>236.57061999999999</v>
      </c>
      <c r="E465" s="3">
        <f t="shared" si="28"/>
        <v>-0.92077712702843528</v>
      </c>
      <c r="F465" s="2">
        <v>47718.420729999998</v>
      </c>
      <c r="G465" s="2">
        <v>57763.528149999998</v>
      </c>
      <c r="H465" s="3">
        <f t="shared" si="29"/>
        <v>0.21050796037105157</v>
      </c>
      <c r="I465" s="2">
        <v>54661.677100000001</v>
      </c>
      <c r="J465" s="3">
        <f t="shared" si="30"/>
        <v>5.6746357129243696E-2</v>
      </c>
      <c r="K465" s="2">
        <v>413112.79028999998</v>
      </c>
      <c r="L465" s="2">
        <v>432745.65759000002</v>
      </c>
      <c r="M465" s="3">
        <f t="shared" si="31"/>
        <v>4.7524230092750308E-2</v>
      </c>
    </row>
    <row r="466" spans="1:13" x14ac:dyDescent="0.2">
      <c r="A466" s="1" t="s">
        <v>12</v>
      </c>
      <c r="B466" s="1" t="s">
        <v>88</v>
      </c>
      <c r="C466" s="2">
        <v>105.73854</v>
      </c>
      <c r="D466" s="2">
        <v>0</v>
      </c>
      <c r="E466" s="3">
        <f t="shared" si="28"/>
        <v>-1</v>
      </c>
      <c r="F466" s="2">
        <v>798.40587000000005</v>
      </c>
      <c r="G466" s="2">
        <v>439.86765000000003</v>
      </c>
      <c r="H466" s="3">
        <f t="shared" si="29"/>
        <v>-0.44906761519676708</v>
      </c>
      <c r="I466" s="2">
        <v>474.67655000000002</v>
      </c>
      <c r="J466" s="3">
        <f t="shared" si="30"/>
        <v>-7.3331829853402253E-2</v>
      </c>
      <c r="K466" s="2">
        <v>16193.340340000001</v>
      </c>
      <c r="L466" s="2">
        <v>16777.778289999998</v>
      </c>
      <c r="M466" s="3">
        <f t="shared" si="31"/>
        <v>3.6091253424492598E-2</v>
      </c>
    </row>
    <row r="467" spans="1:13" x14ac:dyDescent="0.2">
      <c r="A467" s="1" t="s">
        <v>11</v>
      </c>
      <c r="B467" s="1" t="s">
        <v>88</v>
      </c>
      <c r="C467" s="2">
        <v>857.05984999999998</v>
      </c>
      <c r="D467" s="2">
        <v>141.23338000000001</v>
      </c>
      <c r="E467" s="3">
        <f t="shared" si="28"/>
        <v>-0.83521176496600558</v>
      </c>
      <c r="F467" s="2">
        <v>21432.859420000001</v>
      </c>
      <c r="G467" s="2">
        <v>29414.25274</v>
      </c>
      <c r="H467" s="3">
        <f t="shared" si="29"/>
        <v>0.37239050392651718</v>
      </c>
      <c r="I467" s="2">
        <v>20352.787970000001</v>
      </c>
      <c r="J467" s="3">
        <f t="shared" si="30"/>
        <v>0.44521982852455366</v>
      </c>
      <c r="K467" s="2">
        <v>137572.41914000001</v>
      </c>
      <c r="L467" s="2">
        <v>162579.29659000001</v>
      </c>
      <c r="M467" s="3">
        <f t="shared" si="31"/>
        <v>0.1817724628695514</v>
      </c>
    </row>
    <row r="468" spans="1:13" x14ac:dyDescent="0.2">
      <c r="A468" s="1" t="s">
        <v>10</v>
      </c>
      <c r="B468" s="1" t="s">
        <v>88</v>
      </c>
      <c r="C468" s="2">
        <v>1148.2725700000001</v>
      </c>
      <c r="D468" s="2">
        <v>15.767709999999999</v>
      </c>
      <c r="E468" s="3">
        <f t="shared" si="28"/>
        <v>-0.98626832129239139</v>
      </c>
      <c r="F468" s="2">
        <v>36588.667529999999</v>
      </c>
      <c r="G468" s="2">
        <v>41652.003400000001</v>
      </c>
      <c r="H468" s="3">
        <f t="shared" si="29"/>
        <v>0.13838535841318733</v>
      </c>
      <c r="I468" s="2">
        <v>30976.530549999999</v>
      </c>
      <c r="J468" s="3">
        <f t="shared" si="30"/>
        <v>0.34463100484311671</v>
      </c>
      <c r="K468" s="2">
        <v>272943.43388000003</v>
      </c>
      <c r="L468" s="2">
        <v>269313.98611</v>
      </c>
      <c r="M468" s="3">
        <f t="shared" si="31"/>
        <v>-1.3297435730202367E-2</v>
      </c>
    </row>
    <row r="469" spans="1:13" x14ac:dyDescent="0.2">
      <c r="A469" s="1" t="s">
        <v>28</v>
      </c>
      <c r="B469" s="1" t="s">
        <v>88</v>
      </c>
      <c r="C469" s="2">
        <v>23.315090000000001</v>
      </c>
      <c r="D469" s="2">
        <v>0</v>
      </c>
      <c r="E469" s="3">
        <f t="shared" si="28"/>
        <v>-1</v>
      </c>
      <c r="F469" s="2">
        <v>252.86732000000001</v>
      </c>
      <c r="G469" s="2">
        <v>19.176159999999999</v>
      </c>
      <c r="H469" s="3">
        <f t="shared" si="29"/>
        <v>-0.92416513134239731</v>
      </c>
      <c r="I469" s="2">
        <v>7.4584700000000002</v>
      </c>
      <c r="J469" s="3">
        <f t="shared" si="30"/>
        <v>1.5710581392698502</v>
      </c>
      <c r="K469" s="2">
        <v>2399.1046799999999</v>
      </c>
      <c r="L469" s="2">
        <v>1483.7414900000001</v>
      </c>
      <c r="M469" s="3">
        <f t="shared" si="31"/>
        <v>-0.38154366403053319</v>
      </c>
    </row>
    <row r="470" spans="1:13" x14ac:dyDescent="0.2">
      <c r="A470" s="1" t="s">
        <v>9</v>
      </c>
      <c r="B470" s="1" t="s">
        <v>88</v>
      </c>
      <c r="C470" s="2">
        <v>419.57722000000001</v>
      </c>
      <c r="D470" s="2">
        <v>0</v>
      </c>
      <c r="E470" s="3">
        <f t="shared" si="28"/>
        <v>-1</v>
      </c>
      <c r="F470" s="2">
        <v>10450.62427</v>
      </c>
      <c r="G470" s="2">
        <v>13896.36666</v>
      </c>
      <c r="H470" s="3">
        <f t="shared" si="29"/>
        <v>0.32971641702701837</v>
      </c>
      <c r="I470" s="2">
        <v>10209.792369999999</v>
      </c>
      <c r="J470" s="3">
        <f t="shared" si="30"/>
        <v>0.36108219995075186</v>
      </c>
      <c r="K470" s="2">
        <v>62059.533620000002</v>
      </c>
      <c r="L470" s="2">
        <v>85919.704469999997</v>
      </c>
      <c r="M470" s="3">
        <f t="shared" si="31"/>
        <v>0.38447228746673257</v>
      </c>
    </row>
    <row r="471" spans="1:13" x14ac:dyDescent="0.2">
      <c r="A471" s="1" t="s">
        <v>8</v>
      </c>
      <c r="B471" s="1" t="s">
        <v>88</v>
      </c>
      <c r="C471" s="2">
        <v>2630.8886000000002</v>
      </c>
      <c r="D471" s="2">
        <v>211.69654</v>
      </c>
      <c r="E471" s="3">
        <f t="shared" si="28"/>
        <v>-0.91953420604734082</v>
      </c>
      <c r="F471" s="2">
        <v>40529.554969999997</v>
      </c>
      <c r="G471" s="2">
        <v>56196.012269999999</v>
      </c>
      <c r="H471" s="3">
        <f t="shared" si="29"/>
        <v>0.38654402476405969</v>
      </c>
      <c r="I471" s="2">
        <v>48695.604800000001</v>
      </c>
      <c r="J471" s="3">
        <f t="shared" si="30"/>
        <v>0.15402637467601599</v>
      </c>
      <c r="K471" s="2">
        <v>366965.66774</v>
      </c>
      <c r="L471" s="2">
        <v>403736.18913999997</v>
      </c>
      <c r="M471" s="3">
        <f t="shared" si="31"/>
        <v>0.10020153009532318</v>
      </c>
    </row>
    <row r="472" spans="1:13" x14ac:dyDescent="0.2">
      <c r="A472" s="1" t="s">
        <v>7</v>
      </c>
      <c r="B472" s="1" t="s">
        <v>88</v>
      </c>
      <c r="C472" s="2">
        <v>435.84073000000001</v>
      </c>
      <c r="D472" s="2">
        <v>0</v>
      </c>
      <c r="E472" s="3">
        <f t="shared" si="28"/>
        <v>-1</v>
      </c>
      <c r="F472" s="2">
        <v>9620.9624399999993</v>
      </c>
      <c r="G472" s="2">
        <v>10392.649520000001</v>
      </c>
      <c r="H472" s="3">
        <f t="shared" si="29"/>
        <v>8.0208927621590487E-2</v>
      </c>
      <c r="I472" s="2">
        <v>10176.579530000001</v>
      </c>
      <c r="J472" s="3">
        <f t="shared" si="30"/>
        <v>2.123208386108888E-2</v>
      </c>
      <c r="K472" s="2">
        <v>54288.298999999999</v>
      </c>
      <c r="L472" s="2">
        <v>63373.359250000001</v>
      </c>
      <c r="M472" s="3">
        <f t="shared" si="31"/>
        <v>0.16734840504028314</v>
      </c>
    </row>
    <row r="473" spans="1:13" x14ac:dyDescent="0.2">
      <c r="A473" s="1" t="s">
        <v>6</v>
      </c>
      <c r="B473" s="1" t="s">
        <v>88</v>
      </c>
      <c r="C473" s="2">
        <v>1488.8328100000001</v>
      </c>
      <c r="D473" s="2">
        <v>138.81362999999999</v>
      </c>
      <c r="E473" s="3">
        <f t="shared" si="28"/>
        <v>-0.90676345317779505</v>
      </c>
      <c r="F473" s="2">
        <v>29243.64241</v>
      </c>
      <c r="G473" s="2">
        <v>40590.063309999998</v>
      </c>
      <c r="H473" s="3">
        <f t="shared" si="29"/>
        <v>0.38799615796560394</v>
      </c>
      <c r="I473" s="2">
        <v>33740.124960000001</v>
      </c>
      <c r="J473" s="3">
        <f t="shared" si="30"/>
        <v>0.20302053884272264</v>
      </c>
      <c r="K473" s="2">
        <v>229867.74875999999</v>
      </c>
      <c r="L473" s="2">
        <v>274781.09216</v>
      </c>
      <c r="M473" s="3">
        <f t="shared" si="31"/>
        <v>0.19538775509953377</v>
      </c>
    </row>
    <row r="474" spans="1:13" x14ac:dyDescent="0.2">
      <c r="A474" s="1" t="s">
        <v>5</v>
      </c>
      <c r="B474" s="1" t="s">
        <v>88</v>
      </c>
      <c r="C474" s="2">
        <v>0</v>
      </c>
      <c r="D474" s="2">
        <v>0</v>
      </c>
      <c r="E474" s="3" t="str">
        <f t="shared" si="28"/>
        <v/>
      </c>
      <c r="F474" s="2">
        <v>1.0428599999999999</v>
      </c>
      <c r="G474" s="2">
        <v>502.20576999999997</v>
      </c>
      <c r="H474" s="3">
        <f t="shared" si="29"/>
        <v>480.56585735381549</v>
      </c>
      <c r="I474" s="2">
        <v>230.94668999999999</v>
      </c>
      <c r="J474" s="3">
        <f t="shared" si="30"/>
        <v>1.1745527939802902</v>
      </c>
      <c r="K474" s="2">
        <v>184.10539</v>
      </c>
      <c r="L474" s="2">
        <v>2404.2402499999998</v>
      </c>
      <c r="M474" s="3">
        <f t="shared" si="31"/>
        <v>12.059043246914172</v>
      </c>
    </row>
    <row r="475" spans="1:13" x14ac:dyDescent="0.2">
      <c r="A475" s="1" t="s">
        <v>4</v>
      </c>
      <c r="B475" s="1" t="s">
        <v>88</v>
      </c>
      <c r="C475" s="2">
        <v>21383.035960000001</v>
      </c>
      <c r="D475" s="2">
        <v>2325.5163299999999</v>
      </c>
      <c r="E475" s="3">
        <f t="shared" si="28"/>
        <v>-0.89124480104928938</v>
      </c>
      <c r="F475" s="2">
        <v>570486.51035</v>
      </c>
      <c r="G475" s="2">
        <v>534768.13167999999</v>
      </c>
      <c r="H475" s="3">
        <f t="shared" si="29"/>
        <v>-6.2610382580451152E-2</v>
      </c>
      <c r="I475" s="2">
        <v>746937.87118000002</v>
      </c>
      <c r="J475" s="3">
        <f t="shared" si="30"/>
        <v>-0.28405272739058984</v>
      </c>
      <c r="K475" s="2">
        <v>5363002.1110500004</v>
      </c>
      <c r="L475" s="2">
        <v>5882207.9314599996</v>
      </c>
      <c r="M475" s="3">
        <f t="shared" si="31"/>
        <v>9.6812533289931224E-2</v>
      </c>
    </row>
    <row r="476" spans="1:13" x14ac:dyDescent="0.2">
      <c r="A476" s="1" t="s">
        <v>24</v>
      </c>
      <c r="B476" s="1" t="s">
        <v>88</v>
      </c>
      <c r="C476" s="2">
        <v>0</v>
      </c>
      <c r="D476" s="2">
        <v>0</v>
      </c>
      <c r="E476" s="3" t="str">
        <f t="shared" si="28"/>
        <v/>
      </c>
      <c r="F476" s="2">
        <v>77.71369</v>
      </c>
      <c r="G476" s="2">
        <v>74.829080000000005</v>
      </c>
      <c r="H476" s="3">
        <f t="shared" si="29"/>
        <v>-3.7118427911478569E-2</v>
      </c>
      <c r="I476" s="2">
        <v>2306.13724</v>
      </c>
      <c r="J476" s="3">
        <f t="shared" si="30"/>
        <v>-0.96755219997227915</v>
      </c>
      <c r="K476" s="2">
        <v>1537.63031</v>
      </c>
      <c r="L476" s="2">
        <v>7203.12327</v>
      </c>
      <c r="M476" s="3">
        <f t="shared" si="31"/>
        <v>3.6845611868824308</v>
      </c>
    </row>
    <row r="477" spans="1:13" x14ac:dyDescent="0.2">
      <c r="A477" s="1" t="s">
        <v>3</v>
      </c>
      <c r="B477" s="1" t="s">
        <v>88</v>
      </c>
      <c r="C477" s="2">
        <v>304.96442999999999</v>
      </c>
      <c r="D477" s="2">
        <v>72.390730000000005</v>
      </c>
      <c r="E477" s="3">
        <f t="shared" si="28"/>
        <v>-0.76262566096642814</v>
      </c>
      <c r="F477" s="2">
        <v>6823.0197699999999</v>
      </c>
      <c r="G477" s="2">
        <v>8866.5520300000007</v>
      </c>
      <c r="H477" s="3">
        <f t="shared" si="29"/>
        <v>0.29950554576804356</v>
      </c>
      <c r="I477" s="2">
        <v>6782.5287399999997</v>
      </c>
      <c r="J477" s="3">
        <f t="shared" si="30"/>
        <v>0.3072634661626219</v>
      </c>
      <c r="K477" s="2">
        <v>35954.540079999999</v>
      </c>
      <c r="L477" s="2">
        <v>56546.107120000001</v>
      </c>
      <c r="M477" s="3">
        <f t="shared" si="31"/>
        <v>0.57271117901058144</v>
      </c>
    </row>
    <row r="478" spans="1:13" x14ac:dyDescent="0.2">
      <c r="A478" s="1" t="s">
        <v>27</v>
      </c>
      <c r="B478" s="1" t="s">
        <v>88</v>
      </c>
      <c r="C478" s="2">
        <v>0</v>
      </c>
      <c r="D478" s="2">
        <v>0</v>
      </c>
      <c r="E478" s="3" t="str">
        <f t="shared" si="28"/>
        <v/>
      </c>
      <c r="F478" s="2">
        <v>201.51773</v>
      </c>
      <c r="G478" s="2">
        <v>27.001950000000001</v>
      </c>
      <c r="H478" s="3">
        <f t="shared" si="29"/>
        <v>-0.86600707540721111</v>
      </c>
      <c r="I478" s="2">
        <v>33.900089999999999</v>
      </c>
      <c r="J478" s="3">
        <f t="shared" si="30"/>
        <v>-0.20348441552810026</v>
      </c>
      <c r="K478" s="2">
        <v>748.71842000000004</v>
      </c>
      <c r="L478" s="2">
        <v>1907.9820199999999</v>
      </c>
      <c r="M478" s="3">
        <f t="shared" si="31"/>
        <v>1.5483305459481014</v>
      </c>
    </row>
    <row r="479" spans="1:13" x14ac:dyDescent="0.2">
      <c r="A479" s="1" t="s">
        <v>2</v>
      </c>
      <c r="B479" s="1" t="s">
        <v>88</v>
      </c>
      <c r="C479" s="2">
        <v>2451.8544000000002</v>
      </c>
      <c r="D479" s="2">
        <v>676.97114999999997</v>
      </c>
      <c r="E479" s="3">
        <f t="shared" si="28"/>
        <v>-0.72389422879270482</v>
      </c>
      <c r="F479" s="2">
        <v>66045.265450000006</v>
      </c>
      <c r="G479" s="2">
        <v>80115.636660000004</v>
      </c>
      <c r="H479" s="3">
        <f t="shared" si="29"/>
        <v>0.21304133027752092</v>
      </c>
      <c r="I479" s="2">
        <v>71539.505690000005</v>
      </c>
      <c r="J479" s="3">
        <f t="shared" si="30"/>
        <v>0.11987965093248887</v>
      </c>
      <c r="K479" s="2">
        <v>620000.54819999996</v>
      </c>
      <c r="L479" s="2">
        <v>643509.85705999995</v>
      </c>
      <c r="M479" s="3">
        <f t="shared" si="31"/>
        <v>3.7918206569740542E-2</v>
      </c>
    </row>
    <row r="480" spans="1:13" x14ac:dyDescent="0.2">
      <c r="A480" s="1" t="s">
        <v>26</v>
      </c>
      <c r="B480" s="1" t="s">
        <v>88</v>
      </c>
      <c r="C480" s="2">
        <v>304.08283</v>
      </c>
      <c r="D480" s="2">
        <v>759.36442999999997</v>
      </c>
      <c r="E480" s="3">
        <f t="shared" si="28"/>
        <v>1.4972288964819223</v>
      </c>
      <c r="F480" s="2">
        <v>5002.8467899999996</v>
      </c>
      <c r="G480" s="2">
        <v>5525.0105700000004</v>
      </c>
      <c r="H480" s="3">
        <f t="shared" si="29"/>
        <v>0.10437333020945871</v>
      </c>
      <c r="I480" s="2">
        <v>20165.993439999998</v>
      </c>
      <c r="J480" s="3">
        <f t="shared" si="30"/>
        <v>-0.72602338751926121</v>
      </c>
      <c r="K480" s="2">
        <v>45596.321490000002</v>
      </c>
      <c r="L480" s="2">
        <v>46840.449289999997</v>
      </c>
      <c r="M480" s="3">
        <f t="shared" si="31"/>
        <v>2.7285705498695911E-2</v>
      </c>
    </row>
    <row r="481" spans="1:13" x14ac:dyDescent="0.2">
      <c r="A481" s="1" t="s">
        <v>30</v>
      </c>
      <c r="B481" s="1" t="s">
        <v>88</v>
      </c>
      <c r="C481" s="2">
        <v>159.89858000000001</v>
      </c>
      <c r="D481" s="2">
        <v>0</v>
      </c>
      <c r="E481" s="3">
        <f t="shared" si="28"/>
        <v>-1</v>
      </c>
      <c r="F481" s="2">
        <v>1205.87132</v>
      </c>
      <c r="G481" s="2">
        <v>1401.4725800000001</v>
      </c>
      <c r="H481" s="3">
        <f t="shared" si="29"/>
        <v>0.16220740700591518</v>
      </c>
      <c r="I481" s="2">
        <v>1905.3529799999999</v>
      </c>
      <c r="J481" s="3">
        <f t="shared" si="30"/>
        <v>-0.26445514573367912</v>
      </c>
      <c r="K481" s="2">
        <v>17430.328000000001</v>
      </c>
      <c r="L481" s="2">
        <v>15706.560670000001</v>
      </c>
      <c r="M481" s="3">
        <f t="shared" si="31"/>
        <v>-9.8894715578502046E-2</v>
      </c>
    </row>
    <row r="482" spans="1:13" x14ac:dyDescent="0.2">
      <c r="A482" s="6" t="s">
        <v>0</v>
      </c>
      <c r="B482" s="6" t="s">
        <v>88</v>
      </c>
      <c r="C482" s="5">
        <v>48259.294410000002</v>
      </c>
      <c r="D482" s="5">
        <v>4615.2584200000001</v>
      </c>
      <c r="E482" s="4">
        <f t="shared" si="28"/>
        <v>-0.90436539786947956</v>
      </c>
      <c r="F482" s="5">
        <v>949581.51077000005</v>
      </c>
      <c r="G482" s="5">
        <v>1003805.34804</v>
      </c>
      <c r="H482" s="4">
        <f t="shared" si="29"/>
        <v>5.7102878115255828E-2</v>
      </c>
      <c r="I482" s="5">
        <v>1161974.5269500001</v>
      </c>
      <c r="J482" s="4">
        <f t="shared" si="30"/>
        <v>-0.13612103814803</v>
      </c>
      <c r="K482" s="5">
        <v>8335876.9250699999</v>
      </c>
      <c r="L482" s="5">
        <v>9257142.6328100003</v>
      </c>
      <c r="M482" s="4">
        <f t="shared" si="31"/>
        <v>0.11051815136201326</v>
      </c>
    </row>
    <row r="483" spans="1:13" x14ac:dyDescent="0.2">
      <c r="A483" s="1" t="s">
        <v>22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52.798020000000001</v>
      </c>
      <c r="L483" s="2">
        <v>27.46491</v>
      </c>
      <c r="M483" s="3">
        <f t="shared" si="31"/>
        <v>-0.47981174294036033</v>
      </c>
    </row>
    <row r="484" spans="1:13" x14ac:dyDescent="0.2">
      <c r="A484" s="1" t="s">
        <v>21</v>
      </c>
      <c r="B484" s="1" t="s">
        <v>87</v>
      </c>
      <c r="C484" s="2">
        <v>0</v>
      </c>
      <c r="D484" s="2">
        <v>0</v>
      </c>
      <c r="E484" s="3" t="str">
        <f t="shared" si="28"/>
        <v/>
      </c>
      <c r="F484" s="2">
        <v>175.29346000000001</v>
      </c>
      <c r="G484" s="2">
        <v>134.9873</v>
      </c>
      <c r="H484" s="3">
        <f t="shared" si="29"/>
        <v>-0.22993533244195197</v>
      </c>
      <c r="I484" s="2">
        <v>227.45876000000001</v>
      </c>
      <c r="J484" s="3">
        <f t="shared" si="30"/>
        <v>-0.40654165177019341</v>
      </c>
      <c r="K484" s="2">
        <v>1228.74406</v>
      </c>
      <c r="L484" s="2">
        <v>1271.17338</v>
      </c>
      <c r="M484" s="3">
        <f t="shared" si="31"/>
        <v>3.4530640986374372E-2</v>
      </c>
    </row>
    <row r="485" spans="1:13" x14ac:dyDescent="0.2">
      <c r="A485" s="1" t="s">
        <v>20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0.42723</v>
      </c>
      <c r="H485" s="3" t="str">
        <f t="shared" si="29"/>
        <v/>
      </c>
      <c r="I485" s="2">
        <v>0.37241000000000002</v>
      </c>
      <c r="J485" s="3">
        <f t="shared" si="30"/>
        <v>0.14720335114524308</v>
      </c>
      <c r="K485" s="2">
        <v>3.6242100000000002</v>
      </c>
      <c r="L485" s="2">
        <v>6.3869899999999999</v>
      </c>
      <c r="M485" s="3">
        <f t="shared" si="31"/>
        <v>0.76231233841306101</v>
      </c>
    </row>
    <row r="486" spans="1:13" x14ac:dyDescent="0.2">
      <c r="A486" s="1" t="s">
        <v>19</v>
      </c>
      <c r="B486" s="1" t="s">
        <v>87</v>
      </c>
      <c r="C486" s="2">
        <v>0</v>
      </c>
      <c r="D486" s="2">
        <v>0</v>
      </c>
      <c r="E486" s="3" t="str">
        <f t="shared" si="28"/>
        <v/>
      </c>
      <c r="F486" s="2">
        <v>40.400219999999997</v>
      </c>
      <c r="G486" s="2">
        <v>44.824759999999998</v>
      </c>
      <c r="H486" s="3">
        <f t="shared" si="29"/>
        <v>0.10951772044805708</v>
      </c>
      <c r="I486" s="2">
        <v>17.88</v>
      </c>
      <c r="J486" s="3">
        <f t="shared" si="30"/>
        <v>1.5069776286353469</v>
      </c>
      <c r="K486" s="2">
        <v>318.93621999999999</v>
      </c>
      <c r="L486" s="2">
        <v>387.94945999999999</v>
      </c>
      <c r="M486" s="3">
        <f t="shared" si="31"/>
        <v>0.21638570871630702</v>
      </c>
    </row>
    <row r="487" spans="1:13" x14ac:dyDescent="0.2">
      <c r="A487" s="1" t="s">
        <v>18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1.8737299999999999</v>
      </c>
      <c r="M487" s="3" t="str">
        <f t="shared" si="31"/>
        <v/>
      </c>
    </row>
    <row r="488" spans="1:13" x14ac:dyDescent="0.2">
      <c r="A488" s="1" t="s">
        <v>17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4.5492900000000001</v>
      </c>
      <c r="M488" s="3" t="str">
        <f t="shared" si="31"/>
        <v/>
      </c>
    </row>
    <row r="489" spans="1:13" x14ac:dyDescent="0.2">
      <c r="A489" s="1" t="s">
        <v>14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20.227440000000001</v>
      </c>
      <c r="L489" s="2">
        <v>0</v>
      </c>
      <c r="M489" s="3">
        <f t="shared" si="31"/>
        <v>-1</v>
      </c>
    </row>
    <row r="490" spans="1:13" x14ac:dyDescent="0.2">
      <c r="A490" s="1" t="s">
        <v>13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28.831499999999998</v>
      </c>
      <c r="G490" s="2">
        <v>28.419550000000001</v>
      </c>
      <c r="H490" s="3">
        <f t="shared" si="29"/>
        <v>-1.4288191734734501E-2</v>
      </c>
      <c r="I490" s="2">
        <v>44.936140000000002</v>
      </c>
      <c r="J490" s="3">
        <f t="shared" si="30"/>
        <v>-0.36755693746725915</v>
      </c>
      <c r="K490" s="2">
        <v>361.26848000000001</v>
      </c>
      <c r="L490" s="2">
        <v>386.92811999999998</v>
      </c>
      <c r="M490" s="3">
        <f t="shared" si="31"/>
        <v>7.1026511917120283E-2</v>
      </c>
    </row>
    <row r="491" spans="1:13" x14ac:dyDescent="0.2">
      <c r="A491" s="1" t="s">
        <v>12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25.20748</v>
      </c>
      <c r="G491" s="2">
        <v>237.3</v>
      </c>
      <c r="H491" s="3">
        <f t="shared" si="29"/>
        <v>8.4138723902587653</v>
      </c>
      <c r="I491" s="2">
        <v>351.10838999999999</v>
      </c>
      <c r="J491" s="3">
        <f t="shared" si="30"/>
        <v>-0.32414033170782386</v>
      </c>
      <c r="K491" s="2">
        <v>107.93770000000001</v>
      </c>
      <c r="L491" s="2">
        <v>1006.11314</v>
      </c>
      <c r="M491" s="3">
        <f t="shared" si="31"/>
        <v>8.321239381606242</v>
      </c>
    </row>
    <row r="492" spans="1:13" x14ac:dyDescent="0.2">
      <c r="A492" s="1" t="s">
        <v>11</v>
      </c>
      <c r="B492" s="1" t="s">
        <v>87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7.6273499999999999</v>
      </c>
      <c r="H492" s="3" t="str">
        <f t="shared" si="29"/>
        <v/>
      </c>
      <c r="I492" s="2">
        <v>0.41699999999999998</v>
      </c>
      <c r="J492" s="3">
        <f t="shared" si="30"/>
        <v>17.291007194244603</v>
      </c>
      <c r="K492" s="2">
        <v>64.860389999999995</v>
      </c>
      <c r="L492" s="2">
        <v>12.569179999999999</v>
      </c>
      <c r="M492" s="3">
        <f t="shared" si="31"/>
        <v>-0.80621177270133593</v>
      </c>
    </row>
    <row r="493" spans="1:13" x14ac:dyDescent="0.2">
      <c r="A493" s="1" t="s">
        <v>10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3.1288</v>
      </c>
      <c r="G493" s="2">
        <v>53.766649999999998</v>
      </c>
      <c r="H493" s="3">
        <f t="shared" si="29"/>
        <v>16.184431731015085</v>
      </c>
      <c r="I493" s="2">
        <v>43.143270000000001</v>
      </c>
      <c r="J493" s="3">
        <f t="shared" si="30"/>
        <v>0.24623492841409567</v>
      </c>
      <c r="K493" s="2">
        <v>57.238930000000003</v>
      </c>
      <c r="L493" s="2">
        <v>719.58396000000005</v>
      </c>
      <c r="M493" s="3">
        <f t="shared" si="31"/>
        <v>11.571583011771883</v>
      </c>
    </row>
    <row r="494" spans="1:13" x14ac:dyDescent="0.2">
      <c r="A494" s="1" t="s">
        <v>28</v>
      </c>
      <c r="B494" s="1" t="s">
        <v>87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0</v>
      </c>
      <c r="M494" s="3" t="str">
        <f t="shared" si="31"/>
        <v/>
      </c>
    </row>
    <row r="495" spans="1:13" x14ac:dyDescent="0.2">
      <c r="A495" s="1" t="s">
        <v>9</v>
      </c>
      <c r="B495" s="1" t="s">
        <v>87</v>
      </c>
      <c r="C495" s="2">
        <v>0</v>
      </c>
      <c r="D495" s="2">
        <v>0</v>
      </c>
      <c r="E495" s="3" t="str">
        <f t="shared" si="28"/>
        <v/>
      </c>
      <c r="F495" s="2">
        <v>11.026400000000001</v>
      </c>
      <c r="G495" s="2">
        <v>14.260260000000001</v>
      </c>
      <c r="H495" s="3">
        <f t="shared" si="29"/>
        <v>0.29328339258506864</v>
      </c>
      <c r="I495" s="2">
        <v>336.47012999999998</v>
      </c>
      <c r="J495" s="3">
        <f t="shared" si="30"/>
        <v>-0.95761805067213546</v>
      </c>
      <c r="K495" s="2">
        <v>1381.8802000000001</v>
      </c>
      <c r="L495" s="2">
        <v>536.99199999999996</v>
      </c>
      <c r="M495" s="3">
        <f t="shared" si="31"/>
        <v>-0.61140480918678775</v>
      </c>
    </row>
    <row r="496" spans="1:13" x14ac:dyDescent="0.2">
      <c r="A496" s="1" t="s">
        <v>8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40.535699999999999</v>
      </c>
      <c r="H496" s="3" t="str">
        <f t="shared" si="29"/>
        <v/>
      </c>
      <c r="I496" s="2">
        <v>5.032</v>
      </c>
      <c r="J496" s="3">
        <f t="shared" si="30"/>
        <v>7.0555842607313188</v>
      </c>
      <c r="K496" s="2">
        <v>194.98500999999999</v>
      </c>
      <c r="L496" s="2">
        <v>405.24227999999999</v>
      </c>
      <c r="M496" s="3">
        <f t="shared" si="31"/>
        <v>1.0783253030579121</v>
      </c>
    </row>
    <row r="497" spans="1:13" x14ac:dyDescent="0.2">
      <c r="A497" s="1" t="s">
        <v>7</v>
      </c>
      <c r="B497" s="1" t="s">
        <v>87</v>
      </c>
      <c r="C497" s="2">
        <v>20.039829999999998</v>
      </c>
      <c r="D497" s="2">
        <v>0</v>
      </c>
      <c r="E497" s="3">
        <f t="shared" si="28"/>
        <v>-1</v>
      </c>
      <c r="F497" s="2">
        <v>543.99830999999995</v>
      </c>
      <c r="G497" s="2">
        <v>318.69024000000002</v>
      </c>
      <c r="H497" s="3">
        <f t="shared" si="29"/>
        <v>-0.41417053299301598</v>
      </c>
      <c r="I497" s="2">
        <v>469.35147999999998</v>
      </c>
      <c r="J497" s="3">
        <f t="shared" si="30"/>
        <v>-0.32099875342888018</v>
      </c>
      <c r="K497" s="2">
        <v>5363.8675000000003</v>
      </c>
      <c r="L497" s="2">
        <v>3411.93984</v>
      </c>
      <c r="M497" s="3">
        <f t="shared" si="31"/>
        <v>-0.36390303451753803</v>
      </c>
    </row>
    <row r="498" spans="1:13" x14ac:dyDescent="0.2">
      <c r="A498" s="1" t="s">
        <v>6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171.83041</v>
      </c>
      <c r="G498" s="2">
        <v>157.91255000000001</v>
      </c>
      <c r="H498" s="3">
        <f t="shared" si="29"/>
        <v>-8.0997653442135165E-2</v>
      </c>
      <c r="I498" s="2">
        <v>129.69085000000001</v>
      </c>
      <c r="J498" s="3">
        <f t="shared" si="30"/>
        <v>0.21760748734394131</v>
      </c>
      <c r="K498" s="2">
        <v>1258.9227800000001</v>
      </c>
      <c r="L498" s="2">
        <v>1526.8214499999999</v>
      </c>
      <c r="M498" s="3">
        <f t="shared" si="31"/>
        <v>0.21279992248611124</v>
      </c>
    </row>
    <row r="499" spans="1:13" x14ac:dyDescent="0.2">
      <c r="A499" s="1" t="s">
        <v>4</v>
      </c>
      <c r="B499" s="1" t="s">
        <v>87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19.5684</v>
      </c>
      <c r="J499" s="3">
        <f t="shared" si="30"/>
        <v>-1</v>
      </c>
      <c r="K499" s="2">
        <v>13.802009999999999</v>
      </c>
      <c r="L499" s="2">
        <v>27.942519999999998</v>
      </c>
      <c r="M499" s="3">
        <f t="shared" si="31"/>
        <v>1.024525413327479</v>
      </c>
    </row>
    <row r="500" spans="1:13" x14ac:dyDescent="0.2">
      <c r="A500" s="1" t="s">
        <v>24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0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0</v>
      </c>
      <c r="L500" s="2">
        <v>100.81082000000001</v>
      </c>
      <c r="M500" s="3" t="str">
        <f t="shared" si="31"/>
        <v/>
      </c>
    </row>
    <row r="501" spans="1:13" x14ac:dyDescent="0.2">
      <c r="A501" s="1" t="s">
        <v>3</v>
      </c>
      <c r="B501" s="1" t="s">
        <v>87</v>
      </c>
      <c r="C501" s="2">
        <v>194.79804999999999</v>
      </c>
      <c r="D501" s="2">
        <v>3.8395800000000002</v>
      </c>
      <c r="E501" s="3">
        <f t="shared" si="28"/>
        <v>-0.98028943308210736</v>
      </c>
      <c r="F501" s="2">
        <v>1342.05099</v>
      </c>
      <c r="G501" s="2">
        <v>1294.79564</v>
      </c>
      <c r="H501" s="3">
        <f t="shared" si="29"/>
        <v>-3.521129253069577E-2</v>
      </c>
      <c r="I501" s="2">
        <v>875.43884000000003</v>
      </c>
      <c r="J501" s="3">
        <f t="shared" si="30"/>
        <v>0.479024668359471</v>
      </c>
      <c r="K501" s="2">
        <v>9735.3328399999991</v>
      </c>
      <c r="L501" s="2">
        <v>11906.50699</v>
      </c>
      <c r="M501" s="3">
        <f t="shared" si="31"/>
        <v>0.22302002260048059</v>
      </c>
    </row>
    <row r="502" spans="1:13" x14ac:dyDescent="0.2">
      <c r="A502" s="1" t="s">
        <v>27</v>
      </c>
      <c r="B502" s="1" t="s">
        <v>87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0</v>
      </c>
      <c r="H502" s="3" t="str">
        <f t="shared" si="29"/>
        <v/>
      </c>
      <c r="I502" s="2">
        <v>0</v>
      </c>
      <c r="J502" s="3" t="str">
        <f t="shared" si="30"/>
        <v/>
      </c>
      <c r="K502" s="2">
        <v>34.586950000000002</v>
      </c>
      <c r="L502" s="2">
        <v>32.181069999999998</v>
      </c>
      <c r="M502" s="3">
        <f t="shared" si="31"/>
        <v>-6.9560339954809591E-2</v>
      </c>
    </row>
    <row r="503" spans="1:13" x14ac:dyDescent="0.2">
      <c r="A503" s="1" t="s">
        <v>2</v>
      </c>
      <c r="B503" s="1" t="s">
        <v>87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8.5449999999999998E-2</v>
      </c>
      <c r="L503" s="2">
        <v>0.32</v>
      </c>
      <c r="M503" s="3">
        <f t="shared" si="31"/>
        <v>2.7448800468110006</v>
      </c>
    </row>
    <row r="504" spans="1:13" x14ac:dyDescent="0.2">
      <c r="A504" s="1" t="s">
        <v>26</v>
      </c>
      <c r="B504" s="1" t="s">
        <v>87</v>
      </c>
      <c r="C504" s="2">
        <v>0</v>
      </c>
      <c r="D504" s="2">
        <v>0</v>
      </c>
      <c r="E504" s="3" t="str">
        <f t="shared" si="28"/>
        <v/>
      </c>
      <c r="F504" s="2">
        <v>86.688990000000004</v>
      </c>
      <c r="G504" s="2">
        <v>23.52178</v>
      </c>
      <c r="H504" s="3">
        <f t="shared" si="29"/>
        <v>-0.72866473585630653</v>
      </c>
      <c r="I504" s="2">
        <v>58.57611</v>
      </c>
      <c r="J504" s="3">
        <f t="shared" si="30"/>
        <v>-0.59844072950559535</v>
      </c>
      <c r="K504" s="2">
        <v>1299.9835800000001</v>
      </c>
      <c r="L504" s="2">
        <v>1026.22219</v>
      </c>
      <c r="M504" s="3">
        <f t="shared" si="31"/>
        <v>-0.21058834450816688</v>
      </c>
    </row>
    <row r="505" spans="1:13" x14ac:dyDescent="0.2">
      <c r="A505" s="1" t="s">
        <v>30</v>
      </c>
      <c r="B505" s="1" t="s">
        <v>87</v>
      </c>
      <c r="C505" s="2">
        <v>0</v>
      </c>
      <c r="D505" s="2">
        <v>0</v>
      </c>
      <c r="E505" s="3" t="str">
        <f t="shared" si="28"/>
        <v/>
      </c>
      <c r="F505" s="2">
        <v>27.37059</v>
      </c>
      <c r="G505" s="2">
        <v>0</v>
      </c>
      <c r="H505" s="3">
        <f t="shared" si="29"/>
        <v>-1</v>
      </c>
      <c r="I505" s="2">
        <v>172.44477000000001</v>
      </c>
      <c r="J505" s="3">
        <f t="shared" si="30"/>
        <v>-1</v>
      </c>
      <c r="K505" s="2">
        <v>284.90228999999999</v>
      </c>
      <c r="L505" s="2">
        <v>5050.7543299999998</v>
      </c>
      <c r="M505" s="3">
        <f t="shared" si="31"/>
        <v>16.72802293024742</v>
      </c>
    </row>
    <row r="506" spans="1:13" x14ac:dyDescent="0.2">
      <c r="A506" s="6" t="s">
        <v>0</v>
      </c>
      <c r="B506" s="6" t="s">
        <v>87</v>
      </c>
      <c r="C506" s="5">
        <v>214.83788000000001</v>
      </c>
      <c r="D506" s="5">
        <v>3.8395800000000002</v>
      </c>
      <c r="E506" s="4">
        <f t="shared" si="28"/>
        <v>-0.98212801206193245</v>
      </c>
      <c r="F506" s="5">
        <v>2455.8271500000001</v>
      </c>
      <c r="G506" s="5">
        <v>2357.0690100000002</v>
      </c>
      <c r="H506" s="4">
        <f t="shared" si="29"/>
        <v>-4.0213799248859927E-2</v>
      </c>
      <c r="I506" s="5">
        <v>2751.8885500000001</v>
      </c>
      <c r="J506" s="4">
        <f t="shared" si="30"/>
        <v>-0.14347221292809986</v>
      </c>
      <c r="K506" s="5">
        <v>21783.984059999999</v>
      </c>
      <c r="L506" s="5">
        <v>27850.325649999999</v>
      </c>
      <c r="M506" s="4">
        <f t="shared" si="31"/>
        <v>0.27847714051256056</v>
      </c>
    </row>
    <row r="507" spans="1:13" x14ac:dyDescent="0.2">
      <c r="A507" s="1" t="s">
        <v>22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79.801310000000001</v>
      </c>
      <c r="G507" s="2">
        <v>126.91865</v>
      </c>
      <c r="H507" s="3">
        <f t="shared" si="29"/>
        <v>0.59043316456835115</v>
      </c>
      <c r="I507" s="2">
        <v>205.41750999999999</v>
      </c>
      <c r="J507" s="3">
        <f t="shared" si="30"/>
        <v>-0.38214298284503589</v>
      </c>
      <c r="K507" s="2">
        <v>1056.8656900000001</v>
      </c>
      <c r="L507" s="2">
        <v>1212.2906399999999</v>
      </c>
      <c r="M507" s="3">
        <f t="shared" si="31"/>
        <v>0.14706215886334606</v>
      </c>
    </row>
    <row r="508" spans="1:13" x14ac:dyDescent="0.2">
      <c r="A508" s="1" t="s">
        <v>21</v>
      </c>
      <c r="B508" s="1" t="s">
        <v>86</v>
      </c>
      <c r="C508" s="2">
        <v>0</v>
      </c>
      <c r="D508" s="2">
        <v>0</v>
      </c>
      <c r="E508" s="3" t="str">
        <f t="shared" si="28"/>
        <v/>
      </c>
      <c r="F508" s="2">
        <v>5.7270000000000001E-2</v>
      </c>
      <c r="G508" s="2">
        <v>0</v>
      </c>
      <c r="H508" s="3">
        <f t="shared" si="29"/>
        <v>-1</v>
      </c>
      <c r="I508" s="2">
        <v>0</v>
      </c>
      <c r="J508" s="3" t="str">
        <f t="shared" si="30"/>
        <v/>
      </c>
      <c r="K508" s="2">
        <v>5.7270000000000001E-2</v>
      </c>
      <c r="L508" s="2">
        <v>3.8452700000000002</v>
      </c>
      <c r="M508" s="3">
        <f t="shared" si="31"/>
        <v>66.142832198358647</v>
      </c>
    </row>
    <row r="509" spans="1:13" x14ac:dyDescent="0.2">
      <c r="A509" s="1" t="s">
        <v>20</v>
      </c>
      <c r="B509" s="1" t="s">
        <v>86</v>
      </c>
      <c r="C509" s="2">
        <v>0</v>
      </c>
      <c r="D509" s="2">
        <v>0</v>
      </c>
      <c r="E509" s="3" t="str">
        <f t="shared" si="28"/>
        <v/>
      </c>
      <c r="F509" s="2">
        <v>3.1133099999999998</v>
      </c>
      <c r="G509" s="2">
        <v>1.175</v>
      </c>
      <c r="H509" s="3">
        <f t="shared" si="29"/>
        <v>-0.62258817785572262</v>
      </c>
      <c r="I509" s="2">
        <v>0.09</v>
      </c>
      <c r="J509" s="3">
        <f t="shared" si="30"/>
        <v>12.055555555555557</v>
      </c>
      <c r="K509" s="2">
        <v>3.1133099999999998</v>
      </c>
      <c r="L509" s="2">
        <v>46.489089999999997</v>
      </c>
      <c r="M509" s="3">
        <f t="shared" si="31"/>
        <v>13.932367801471745</v>
      </c>
    </row>
    <row r="510" spans="1:13" x14ac:dyDescent="0.2">
      <c r="A510" s="1" t="s">
        <v>19</v>
      </c>
      <c r="B510" s="1" t="s">
        <v>86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2.9999999999999997E-4</v>
      </c>
      <c r="L510" s="2">
        <v>1.366E-2</v>
      </c>
      <c r="M510" s="3">
        <f t="shared" si="31"/>
        <v>44.533333333333339</v>
      </c>
    </row>
    <row r="511" spans="1:13" x14ac:dyDescent="0.2">
      <c r="A511" s="1" t="s">
        <v>18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0</v>
      </c>
      <c r="M511" s="3" t="str">
        <f t="shared" si="31"/>
        <v/>
      </c>
    </row>
    <row r="512" spans="1:13" x14ac:dyDescent="0.2">
      <c r="A512" s="1" t="s">
        <v>17</v>
      </c>
      <c r="B512" s="1" t="s">
        <v>86</v>
      </c>
      <c r="C512" s="2">
        <v>5.9530599999999998</v>
      </c>
      <c r="D512" s="2">
        <v>0</v>
      </c>
      <c r="E512" s="3">
        <f t="shared" si="28"/>
        <v>-1</v>
      </c>
      <c r="F512" s="2">
        <v>61.586620000000003</v>
      </c>
      <c r="G512" s="2">
        <v>45.174729999999997</v>
      </c>
      <c r="H512" s="3">
        <f t="shared" si="29"/>
        <v>-0.26648466826073591</v>
      </c>
      <c r="I512" s="2">
        <v>23.716909999999999</v>
      </c>
      <c r="J512" s="3">
        <f t="shared" si="30"/>
        <v>0.90474770954563644</v>
      </c>
      <c r="K512" s="2">
        <v>417.36901999999998</v>
      </c>
      <c r="L512" s="2">
        <v>424.35833000000002</v>
      </c>
      <c r="M512" s="3">
        <f t="shared" si="31"/>
        <v>1.6746115943152784E-2</v>
      </c>
    </row>
    <row r="513" spans="1:13" x14ac:dyDescent="0.2">
      <c r="A513" s="1" t="s">
        <v>13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37.265079999999998</v>
      </c>
      <c r="G513" s="2">
        <v>127.90569000000001</v>
      </c>
      <c r="H513" s="3">
        <f t="shared" si="29"/>
        <v>2.4323202848350256</v>
      </c>
      <c r="I513" s="2">
        <v>21.14678</v>
      </c>
      <c r="J513" s="3">
        <f t="shared" si="30"/>
        <v>5.0484712093283237</v>
      </c>
      <c r="K513" s="2">
        <v>439.97969000000001</v>
      </c>
      <c r="L513" s="2">
        <v>517.37513999999999</v>
      </c>
      <c r="M513" s="3">
        <f t="shared" si="31"/>
        <v>0.17590686970119007</v>
      </c>
    </row>
    <row r="514" spans="1:13" x14ac:dyDescent="0.2">
      <c r="A514" s="1" t="s">
        <v>12</v>
      </c>
      <c r="B514" s="1" t="s">
        <v>86</v>
      </c>
      <c r="C514" s="2">
        <v>212.88</v>
      </c>
      <c r="D514" s="2">
        <v>0</v>
      </c>
      <c r="E514" s="3">
        <f t="shared" si="28"/>
        <v>-1</v>
      </c>
      <c r="F514" s="2">
        <v>4386.4354899999998</v>
      </c>
      <c r="G514" s="2">
        <v>3279.4433600000002</v>
      </c>
      <c r="H514" s="3">
        <f t="shared" si="29"/>
        <v>-0.25236712873668632</v>
      </c>
      <c r="I514" s="2">
        <v>2242.0882799999999</v>
      </c>
      <c r="J514" s="3">
        <f t="shared" si="30"/>
        <v>0.4626736106929743</v>
      </c>
      <c r="K514" s="2">
        <v>31284.462449999999</v>
      </c>
      <c r="L514" s="2">
        <v>18735.899979999998</v>
      </c>
      <c r="M514" s="3">
        <f t="shared" si="31"/>
        <v>-0.40111165375002311</v>
      </c>
    </row>
    <row r="515" spans="1:13" x14ac:dyDescent="0.2">
      <c r="A515" s="1" t="s">
        <v>11</v>
      </c>
      <c r="B515" s="1" t="s">
        <v>86</v>
      </c>
      <c r="C515" s="2">
        <v>0</v>
      </c>
      <c r="D515" s="2">
        <v>0</v>
      </c>
      <c r="E515" s="3" t="str">
        <f t="shared" si="28"/>
        <v/>
      </c>
      <c r="F515" s="2">
        <v>3.93404</v>
      </c>
      <c r="G515" s="2">
        <v>13.201140000000001</v>
      </c>
      <c r="H515" s="3">
        <f t="shared" si="29"/>
        <v>2.3556191599475351</v>
      </c>
      <c r="I515" s="2">
        <v>7.38</v>
      </c>
      <c r="J515" s="3">
        <f t="shared" si="30"/>
        <v>0.78877235772357723</v>
      </c>
      <c r="K515" s="2">
        <v>20.495799999999999</v>
      </c>
      <c r="L515" s="2">
        <v>182.19273999999999</v>
      </c>
      <c r="M515" s="3">
        <f t="shared" si="31"/>
        <v>7.889271948399184</v>
      </c>
    </row>
    <row r="516" spans="1:13" x14ac:dyDescent="0.2">
      <c r="A516" s="1" t="s">
        <v>10</v>
      </c>
      <c r="B516" s="1" t="s">
        <v>86</v>
      </c>
      <c r="C516" s="2">
        <v>0</v>
      </c>
      <c r="D516" s="2">
        <v>0</v>
      </c>
      <c r="E516" s="3" t="str">
        <f t="shared" si="28"/>
        <v/>
      </c>
      <c r="F516" s="2">
        <v>150.04262</v>
      </c>
      <c r="G516" s="2">
        <v>148.27525</v>
      </c>
      <c r="H516" s="3">
        <f t="shared" si="29"/>
        <v>-1.1779119826086704E-2</v>
      </c>
      <c r="I516" s="2">
        <v>164.06627</v>
      </c>
      <c r="J516" s="3">
        <f t="shared" si="30"/>
        <v>-9.6247814983542956E-2</v>
      </c>
      <c r="K516" s="2">
        <v>931.35721999999998</v>
      </c>
      <c r="L516" s="2">
        <v>1139.26295</v>
      </c>
      <c r="M516" s="3">
        <f t="shared" si="31"/>
        <v>0.22322877359559201</v>
      </c>
    </row>
    <row r="517" spans="1:13" x14ac:dyDescent="0.2">
      <c r="A517" s="1" t="s">
        <v>9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1.8</v>
      </c>
      <c r="J517" s="3">
        <f t="shared" ref="J517:J580" si="34">IF(I517=0,"",(G517/I517-1))</f>
        <v>-1</v>
      </c>
      <c r="K517" s="2">
        <v>11.60951</v>
      </c>
      <c r="L517" s="2">
        <v>2.4125999999999999</v>
      </c>
      <c r="M517" s="3">
        <f t="shared" ref="M517:M580" si="35">IF(K517=0,"",(L517/K517-1))</f>
        <v>-0.79218761170798768</v>
      </c>
    </row>
    <row r="518" spans="1:13" x14ac:dyDescent="0.2">
      <c r="A518" s="1" t="s">
        <v>8</v>
      </c>
      <c r="B518" s="1" t="s">
        <v>86</v>
      </c>
      <c r="C518" s="2">
        <v>84.805179999999993</v>
      </c>
      <c r="D518" s="2">
        <v>0</v>
      </c>
      <c r="E518" s="3">
        <f t="shared" si="32"/>
        <v>-1</v>
      </c>
      <c r="F518" s="2">
        <v>536.66521</v>
      </c>
      <c r="G518" s="2">
        <v>641.30050000000006</v>
      </c>
      <c r="H518" s="3">
        <f t="shared" si="33"/>
        <v>0.19497311927486427</v>
      </c>
      <c r="I518" s="2">
        <v>950.80726000000004</v>
      </c>
      <c r="J518" s="3">
        <f t="shared" si="34"/>
        <v>-0.32551997972754221</v>
      </c>
      <c r="K518" s="2">
        <v>7693.2387900000003</v>
      </c>
      <c r="L518" s="2">
        <v>7361.5682800000004</v>
      </c>
      <c r="M518" s="3">
        <f t="shared" si="35"/>
        <v>-4.3111947913422322E-2</v>
      </c>
    </row>
    <row r="519" spans="1:13" x14ac:dyDescent="0.2">
      <c r="A519" s="1" t="s">
        <v>6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1.9000000000000001E-4</v>
      </c>
      <c r="G519" s="2">
        <v>194.98067</v>
      </c>
      <c r="H519" s="3">
        <f t="shared" si="33"/>
        <v>1026213.0526315789</v>
      </c>
      <c r="I519" s="2">
        <v>290.38767000000001</v>
      </c>
      <c r="J519" s="3">
        <f t="shared" si="34"/>
        <v>-0.32855045119512138</v>
      </c>
      <c r="K519" s="2">
        <v>3.2499999999999999E-3</v>
      </c>
      <c r="L519" s="2">
        <v>2823.0234500000001</v>
      </c>
      <c r="M519" s="3">
        <f t="shared" si="35"/>
        <v>868621.60000000009</v>
      </c>
    </row>
    <row r="520" spans="1:13" x14ac:dyDescent="0.2">
      <c r="A520" s="1" t="s">
        <v>4</v>
      </c>
      <c r="B520" s="1" t="s">
        <v>86</v>
      </c>
      <c r="C520" s="2">
        <v>353.04829000000001</v>
      </c>
      <c r="D520" s="2">
        <v>0</v>
      </c>
      <c r="E520" s="3">
        <f t="shared" si="32"/>
        <v>-1</v>
      </c>
      <c r="F520" s="2">
        <v>5315.5384800000002</v>
      </c>
      <c r="G520" s="2">
        <v>10428.708000000001</v>
      </c>
      <c r="H520" s="3">
        <f t="shared" si="33"/>
        <v>0.96192879408898579</v>
      </c>
      <c r="I520" s="2">
        <v>8055.6588599999995</v>
      </c>
      <c r="J520" s="3">
        <f t="shared" si="34"/>
        <v>0.29458163276790006</v>
      </c>
      <c r="K520" s="2">
        <v>17637.22193</v>
      </c>
      <c r="L520" s="2">
        <v>61621.79782</v>
      </c>
      <c r="M520" s="3">
        <f t="shared" si="35"/>
        <v>2.493849431875919</v>
      </c>
    </row>
    <row r="521" spans="1:13" x14ac:dyDescent="0.2">
      <c r="A521" s="1" t="s">
        <v>24</v>
      </c>
      <c r="B521" s="1" t="s">
        <v>86</v>
      </c>
      <c r="C521" s="2">
        <v>5.1105999999999998</v>
      </c>
      <c r="D521" s="2">
        <v>0</v>
      </c>
      <c r="E521" s="3">
        <f t="shared" si="32"/>
        <v>-1</v>
      </c>
      <c r="F521" s="2">
        <v>195.00229999999999</v>
      </c>
      <c r="G521" s="2">
        <v>155.81124</v>
      </c>
      <c r="H521" s="3">
        <f t="shared" si="33"/>
        <v>-0.20097742436884081</v>
      </c>
      <c r="I521" s="2">
        <v>110.31776000000001</v>
      </c>
      <c r="J521" s="3">
        <f t="shared" si="34"/>
        <v>0.41238582074182784</v>
      </c>
      <c r="K521" s="2">
        <v>697.06696999999997</v>
      </c>
      <c r="L521" s="2">
        <v>959.80823999999996</v>
      </c>
      <c r="M521" s="3">
        <f t="shared" si="35"/>
        <v>0.37692399913884889</v>
      </c>
    </row>
    <row r="522" spans="1:13" x14ac:dyDescent="0.2">
      <c r="A522" s="1" t="s">
        <v>3</v>
      </c>
      <c r="B522" s="1" t="s">
        <v>86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346.19756999999998</v>
      </c>
      <c r="L522" s="2">
        <v>36.20975</v>
      </c>
      <c r="M522" s="3">
        <f t="shared" si="35"/>
        <v>-0.89540726701230167</v>
      </c>
    </row>
    <row r="523" spans="1:13" x14ac:dyDescent="0.2">
      <c r="A523" s="1" t="s">
        <v>2</v>
      </c>
      <c r="B523" s="1" t="s">
        <v>86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286.76258999999999</v>
      </c>
      <c r="H523" s="3" t="str">
        <f t="shared" si="33"/>
        <v/>
      </c>
      <c r="I523" s="2">
        <v>251.87388000000001</v>
      </c>
      <c r="J523" s="3">
        <f t="shared" si="34"/>
        <v>0.1385165861581199</v>
      </c>
      <c r="K523" s="2">
        <v>0</v>
      </c>
      <c r="L523" s="2">
        <v>2084.48432</v>
      </c>
      <c r="M523" s="3" t="str">
        <f t="shared" si="35"/>
        <v/>
      </c>
    </row>
    <row r="524" spans="1:13" x14ac:dyDescent="0.2">
      <c r="A524" s="6" t="s">
        <v>0</v>
      </c>
      <c r="B524" s="6" t="s">
        <v>86</v>
      </c>
      <c r="C524" s="5">
        <v>661.79713000000004</v>
      </c>
      <c r="D524" s="5">
        <v>0</v>
      </c>
      <c r="E524" s="4">
        <f t="shared" si="32"/>
        <v>-1</v>
      </c>
      <c r="F524" s="5">
        <v>10769.441919999999</v>
      </c>
      <c r="G524" s="5">
        <v>15449.65682</v>
      </c>
      <c r="H524" s="4">
        <f t="shared" si="33"/>
        <v>0.43458286276732161</v>
      </c>
      <c r="I524" s="5">
        <v>12324.751179999999</v>
      </c>
      <c r="J524" s="4">
        <f t="shared" si="34"/>
        <v>0.25354715842628495</v>
      </c>
      <c r="K524" s="5">
        <v>60539.038769999999</v>
      </c>
      <c r="L524" s="5">
        <v>97151.032260000007</v>
      </c>
      <c r="M524" s="4">
        <f t="shared" si="35"/>
        <v>0.60476668004419998</v>
      </c>
    </row>
    <row r="525" spans="1:13" x14ac:dyDescent="0.2">
      <c r="A525" s="1" t="s">
        <v>22</v>
      </c>
      <c r="B525" s="1" t="s">
        <v>85</v>
      </c>
      <c r="C525" s="2">
        <v>0.29114000000000001</v>
      </c>
      <c r="D525" s="2">
        <v>0</v>
      </c>
      <c r="E525" s="3">
        <f t="shared" si="32"/>
        <v>-1</v>
      </c>
      <c r="F525" s="2">
        <v>1074.2654</v>
      </c>
      <c r="G525" s="2">
        <v>121.95648</v>
      </c>
      <c r="H525" s="3">
        <f t="shared" si="33"/>
        <v>-0.88647453413281296</v>
      </c>
      <c r="I525" s="2">
        <v>1612.7062900000001</v>
      </c>
      <c r="J525" s="3">
        <f t="shared" si="34"/>
        <v>-0.92437774890801727</v>
      </c>
      <c r="K525" s="2">
        <v>4787.7538299999997</v>
      </c>
      <c r="L525" s="2">
        <v>2979.9005900000002</v>
      </c>
      <c r="M525" s="3">
        <f t="shared" si="35"/>
        <v>-0.37759945565121078</v>
      </c>
    </row>
    <row r="526" spans="1:13" x14ac:dyDescent="0.2">
      <c r="A526" s="1" t="s">
        <v>21</v>
      </c>
      <c r="B526" s="1" t="s">
        <v>85</v>
      </c>
      <c r="C526" s="2">
        <v>66.195170000000005</v>
      </c>
      <c r="D526" s="2">
        <v>0</v>
      </c>
      <c r="E526" s="3">
        <f t="shared" si="32"/>
        <v>-1</v>
      </c>
      <c r="F526" s="2">
        <v>1153.5447899999999</v>
      </c>
      <c r="G526" s="2">
        <v>1409.3215499999999</v>
      </c>
      <c r="H526" s="3">
        <f t="shared" si="33"/>
        <v>0.22173110417325015</v>
      </c>
      <c r="I526" s="2">
        <v>1517.6522299999999</v>
      </c>
      <c r="J526" s="3">
        <f t="shared" si="34"/>
        <v>-7.1380437400997976E-2</v>
      </c>
      <c r="K526" s="2">
        <v>10692.711509999999</v>
      </c>
      <c r="L526" s="2">
        <v>11839.75376</v>
      </c>
      <c r="M526" s="3">
        <f t="shared" si="35"/>
        <v>0.10727328133067715</v>
      </c>
    </row>
    <row r="527" spans="1:13" x14ac:dyDescent="0.2">
      <c r="A527" s="1" t="s">
        <v>20</v>
      </c>
      <c r="B527" s="1" t="s">
        <v>85</v>
      </c>
      <c r="C527" s="2">
        <v>11.9322</v>
      </c>
      <c r="D527" s="2">
        <v>0</v>
      </c>
      <c r="E527" s="3">
        <f t="shared" si="32"/>
        <v>-1</v>
      </c>
      <c r="F527" s="2">
        <v>243.78799000000001</v>
      </c>
      <c r="G527" s="2">
        <v>313.08774</v>
      </c>
      <c r="H527" s="3">
        <f t="shared" si="33"/>
        <v>0.28426236255526782</v>
      </c>
      <c r="I527" s="2">
        <v>460.46204</v>
      </c>
      <c r="J527" s="3">
        <f t="shared" si="34"/>
        <v>-0.32005743622210425</v>
      </c>
      <c r="K527" s="2">
        <v>3098.97759</v>
      </c>
      <c r="L527" s="2">
        <v>3172.1050599999999</v>
      </c>
      <c r="M527" s="3">
        <f t="shared" si="35"/>
        <v>2.3597289065907745E-2</v>
      </c>
    </row>
    <row r="528" spans="1:13" x14ac:dyDescent="0.2">
      <c r="A528" s="1" t="s">
        <v>19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174.47611000000001</v>
      </c>
      <c r="G528" s="2">
        <v>99.033860000000004</v>
      </c>
      <c r="H528" s="3">
        <f t="shared" si="33"/>
        <v>-0.43239300784502821</v>
      </c>
      <c r="I528" s="2">
        <v>49.803069999999998</v>
      </c>
      <c r="J528" s="3">
        <f t="shared" si="34"/>
        <v>0.98850914210710328</v>
      </c>
      <c r="K528" s="2">
        <v>649.90566000000001</v>
      </c>
      <c r="L528" s="2">
        <v>918.90859</v>
      </c>
      <c r="M528" s="3">
        <f t="shared" si="35"/>
        <v>0.41391073590588512</v>
      </c>
    </row>
    <row r="529" spans="1:13" x14ac:dyDescent="0.2">
      <c r="A529" s="1" t="s">
        <v>18</v>
      </c>
      <c r="B529" s="1" t="s">
        <v>85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0.56618999999999997</v>
      </c>
      <c r="M529" s="3" t="str">
        <f t="shared" si="35"/>
        <v/>
      </c>
    </row>
    <row r="530" spans="1:13" x14ac:dyDescent="0.2">
      <c r="A530" s="1" t="s">
        <v>17</v>
      </c>
      <c r="B530" s="1" t="s">
        <v>85</v>
      </c>
      <c r="C530" s="2">
        <v>0</v>
      </c>
      <c r="D530" s="2">
        <v>0</v>
      </c>
      <c r="E530" s="3" t="str">
        <f t="shared" si="32"/>
        <v/>
      </c>
      <c r="F530" s="2">
        <v>898.25595999999996</v>
      </c>
      <c r="G530" s="2">
        <v>1040.3067900000001</v>
      </c>
      <c r="H530" s="3">
        <f t="shared" si="33"/>
        <v>0.15814070412624948</v>
      </c>
      <c r="I530" s="2">
        <v>672.12953000000005</v>
      </c>
      <c r="J530" s="3">
        <f t="shared" si="34"/>
        <v>0.54777724168732767</v>
      </c>
      <c r="K530" s="2">
        <v>6992.5888100000002</v>
      </c>
      <c r="L530" s="2">
        <v>4571.8571899999997</v>
      </c>
      <c r="M530" s="3">
        <f t="shared" si="35"/>
        <v>-0.34618532360120291</v>
      </c>
    </row>
    <row r="531" spans="1:13" x14ac:dyDescent="0.2">
      <c r="A531" s="1" t="s">
        <v>16</v>
      </c>
      <c r="B531" s="1" t="s">
        <v>85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0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0.59775</v>
      </c>
      <c r="L531" s="2">
        <v>2.8379500000000002</v>
      </c>
      <c r="M531" s="3">
        <f t="shared" si="35"/>
        <v>3.7477206189878718</v>
      </c>
    </row>
    <row r="532" spans="1:13" x14ac:dyDescent="0.2">
      <c r="A532" s="1" t="s">
        <v>15</v>
      </c>
      <c r="B532" s="1" t="s">
        <v>85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0</v>
      </c>
      <c r="L532" s="2">
        <v>0.45782</v>
      </c>
      <c r="M532" s="3" t="str">
        <f t="shared" si="35"/>
        <v/>
      </c>
    </row>
    <row r="533" spans="1:13" x14ac:dyDescent="0.2">
      <c r="A533" s="1" t="s">
        <v>14</v>
      </c>
      <c r="B533" s="1" t="s">
        <v>85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6.3150700000000004</v>
      </c>
      <c r="H533" s="3" t="str">
        <f t="shared" si="33"/>
        <v/>
      </c>
      <c r="I533" s="2">
        <v>0.11271</v>
      </c>
      <c r="J533" s="3">
        <f t="shared" si="34"/>
        <v>55.029367403069827</v>
      </c>
      <c r="K533" s="2">
        <v>86.252120000000005</v>
      </c>
      <c r="L533" s="2">
        <v>28.238320000000002</v>
      </c>
      <c r="M533" s="3">
        <f t="shared" si="35"/>
        <v>-0.67260723562504898</v>
      </c>
    </row>
    <row r="534" spans="1:13" x14ac:dyDescent="0.2">
      <c r="A534" s="1" t="s">
        <v>13</v>
      </c>
      <c r="B534" s="1" t="s">
        <v>85</v>
      </c>
      <c r="C534" s="2">
        <v>0</v>
      </c>
      <c r="D534" s="2">
        <v>0</v>
      </c>
      <c r="E534" s="3" t="str">
        <f t="shared" si="32"/>
        <v/>
      </c>
      <c r="F534" s="2">
        <v>213.36911000000001</v>
      </c>
      <c r="G534" s="2">
        <v>32.039029999999997</v>
      </c>
      <c r="H534" s="3">
        <f t="shared" si="33"/>
        <v>-0.84984222880247284</v>
      </c>
      <c r="I534" s="2">
        <v>7.1218500000000002</v>
      </c>
      <c r="J534" s="3">
        <f t="shared" si="34"/>
        <v>3.4986948615879294</v>
      </c>
      <c r="K534" s="2">
        <v>2699.46162</v>
      </c>
      <c r="L534" s="2">
        <v>164.20551</v>
      </c>
      <c r="M534" s="3">
        <f t="shared" si="35"/>
        <v>-0.93917101514486434</v>
      </c>
    </row>
    <row r="535" spans="1:13" x14ac:dyDescent="0.2">
      <c r="A535" s="1" t="s">
        <v>12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1346.4364800000001</v>
      </c>
      <c r="G535" s="2">
        <v>1486.3226099999999</v>
      </c>
      <c r="H535" s="3">
        <f t="shared" si="33"/>
        <v>0.10389359771357354</v>
      </c>
      <c r="I535" s="2">
        <v>1510.71684</v>
      </c>
      <c r="J535" s="3">
        <f t="shared" si="34"/>
        <v>-1.6147453549270052E-2</v>
      </c>
      <c r="K535" s="2">
        <v>8888.6979100000008</v>
      </c>
      <c r="L535" s="2">
        <v>11401.87062</v>
      </c>
      <c r="M535" s="3">
        <f t="shared" si="35"/>
        <v>0.28273800453636966</v>
      </c>
    </row>
    <row r="536" spans="1:13" x14ac:dyDescent="0.2">
      <c r="A536" s="1" t="s">
        <v>11</v>
      </c>
      <c r="B536" s="1" t="s">
        <v>85</v>
      </c>
      <c r="C536" s="2">
        <v>0</v>
      </c>
      <c r="D536" s="2">
        <v>0</v>
      </c>
      <c r="E536" s="3" t="str">
        <f t="shared" si="32"/>
        <v/>
      </c>
      <c r="F536" s="2">
        <v>182.06764000000001</v>
      </c>
      <c r="G536" s="2">
        <v>64.227959999999996</v>
      </c>
      <c r="H536" s="3">
        <f t="shared" si="33"/>
        <v>-0.64723022718369949</v>
      </c>
      <c r="I536" s="2">
        <v>154.94211000000001</v>
      </c>
      <c r="J536" s="3">
        <f t="shared" si="34"/>
        <v>-0.58547124471197676</v>
      </c>
      <c r="K536" s="2">
        <v>451.96316000000002</v>
      </c>
      <c r="L536" s="2">
        <v>992.93911000000003</v>
      </c>
      <c r="M536" s="3">
        <f t="shared" si="35"/>
        <v>1.1969470033796559</v>
      </c>
    </row>
    <row r="537" spans="1:13" x14ac:dyDescent="0.2">
      <c r="A537" s="1" t="s">
        <v>10</v>
      </c>
      <c r="B537" s="1" t="s">
        <v>85</v>
      </c>
      <c r="C537" s="2">
        <v>0</v>
      </c>
      <c r="D537" s="2">
        <v>0</v>
      </c>
      <c r="E537" s="3" t="str">
        <f t="shared" si="32"/>
        <v/>
      </c>
      <c r="F537" s="2">
        <v>551.67831000000001</v>
      </c>
      <c r="G537" s="2">
        <v>1035.0247999999999</v>
      </c>
      <c r="H537" s="3">
        <f t="shared" si="33"/>
        <v>0.87613828790912573</v>
      </c>
      <c r="I537" s="2">
        <v>881.84802999999999</v>
      </c>
      <c r="J537" s="3">
        <f t="shared" si="34"/>
        <v>0.17369973599646182</v>
      </c>
      <c r="K537" s="2">
        <v>5379.8797199999999</v>
      </c>
      <c r="L537" s="2">
        <v>9666.9992199999997</v>
      </c>
      <c r="M537" s="3">
        <f t="shared" si="35"/>
        <v>0.79688017634713959</v>
      </c>
    </row>
    <row r="538" spans="1:13" x14ac:dyDescent="0.2">
      <c r="A538" s="1" t="s">
        <v>28</v>
      </c>
      <c r="B538" s="1" t="s">
        <v>85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33.528820000000003</v>
      </c>
      <c r="H538" s="3" t="str">
        <f t="shared" si="33"/>
        <v/>
      </c>
      <c r="I538" s="2">
        <v>270.15654000000001</v>
      </c>
      <c r="J538" s="3">
        <f t="shared" si="34"/>
        <v>-0.87589114074380725</v>
      </c>
      <c r="K538" s="2">
        <v>48.644010000000002</v>
      </c>
      <c r="L538" s="2">
        <v>1054.7934399999999</v>
      </c>
      <c r="M538" s="3">
        <f t="shared" si="35"/>
        <v>20.683932718540266</v>
      </c>
    </row>
    <row r="539" spans="1:13" x14ac:dyDescent="0.2">
      <c r="A539" s="1" t="s">
        <v>9</v>
      </c>
      <c r="B539" s="1" t="s">
        <v>85</v>
      </c>
      <c r="C539" s="2">
        <v>0</v>
      </c>
      <c r="D539" s="2">
        <v>0</v>
      </c>
      <c r="E539" s="3" t="str">
        <f t="shared" si="32"/>
        <v/>
      </c>
      <c r="F539" s="2">
        <v>31.000350000000001</v>
      </c>
      <c r="G539" s="2">
        <v>14.43</v>
      </c>
      <c r="H539" s="3">
        <f t="shared" si="33"/>
        <v>-0.53452138443598218</v>
      </c>
      <c r="I539" s="2">
        <v>0</v>
      </c>
      <c r="J539" s="3" t="str">
        <f t="shared" si="34"/>
        <v/>
      </c>
      <c r="K539" s="2">
        <v>423.77129000000002</v>
      </c>
      <c r="L539" s="2">
        <v>122.8931</v>
      </c>
      <c r="M539" s="3">
        <f t="shared" si="35"/>
        <v>-0.71000135474019488</v>
      </c>
    </row>
    <row r="540" spans="1:13" x14ac:dyDescent="0.2">
      <c r="A540" s="1" t="s">
        <v>8</v>
      </c>
      <c r="B540" s="1" t="s">
        <v>85</v>
      </c>
      <c r="C540" s="2">
        <v>154.29567</v>
      </c>
      <c r="D540" s="2">
        <v>48.804259999999999</v>
      </c>
      <c r="E540" s="3">
        <f t="shared" si="32"/>
        <v>-0.68369650295436024</v>
      </c>
      <c r="F540" s="2">
        <v>3843.2570700000001</v>
      </c>
      <c r="G540" s="2">
        <v>7564.3991800000003</v>
      </c>
      <c r="H540" s="3">
        <f t="shared" si="33"/>
        <v>0.9682261795722138</v>
      </c>
      <c r="I540" s="2">
        <v>3655.71821</v>
      </c>
      <c r="J540" s="3">
        <f t="shared" si="34"/>
        <v>1.0691964603037607</v>
      </c>
      <c r="K540" s="2">
        <v>31709.115470000001</v>
      </c>
      <c r="L540" s="2">
        <v>33603.302199999998</v>
      </c>
      <c r="M540" s="3">
        <f t="shared" si="35"/>
        <v>5.9736347164653258E-2</v>
      </c>
    </row>
    <row r="541" spans="1:13" x14ac:dyDescent="0.2">
      <c r="A541" s="1" t="s">
        <v>7</v>
      </c>
      <c r="B541" s="1" t="s">
        <v>85</v>
      </c>
      <c r="C541" s="2">
        <v>0</v>
      </c>
      <c r="D541" s="2">
        <v>10.9002</v>
      </c>
      <c r="E541" s="3" t="str">
        <f t="shared" si="32"/>
        <v/>
      </c>
      <c r="F541" s="2">
        <v>23.616320000000002</v>
      </c>
      <c r="G541" s="2">
        <v>199.74011999999999</v>
      </c>
      <c r="H541" s="3">
        <f t="shared" si="33"/>
        <v>7.4577156813593302</v>
      </c>
      <c r="I541" s="2">
        <v>116.61870999999999</v>
      </c>
      <c r="J541" s="3">
        <f t="shared" si="34"/>
        <v>0.71276221457088673</v>
      </c>
      <c r="K541" s="2">
        <v>390.29563999999999</v>
      </c>
      <c r="L541" s="2">
        <v>1078.5253499999999</v>
      </c>
      <c r="M541" s="3">
        <f t="shared" si="35"/>
        <v>1.7633548506972816</v>
      </c>
    </row>
    <row r="542" spans="1:13" x14ac:dyDescent="0.2">
      <c r="A542" s="1" t="s">
        <v>6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132.60998000000001</v>
      </c>
      <c r="G542" s="2">
        <v>140.28514999999999</v>
      </c>
      <c r="H542" s="3">
        <f t="shared" si="33"/>
        <v>5.787777058710053E-2</v>
      </c>
      <c r="I542" s="2">
        <v>211.88911999999999</v>
      </c>
      <c r="J542" s="3">
        <f t="shared" si="34"/>
        <v>-0.33793131992808312</v>
      </c>
      <c r="K542" s="2">
        <v>1657.8438699999999</v>
      </c>
      <c r="L542" s="2">
        <v>1176.45679</v>
      </c>
      <c r="M542" s="3">
        <f t="shared" si="35"/>
        <v>-0.29036936994555462</v>
      </c>
    </row>
    <row r="543" spans="1:13" x14ac:dyDescent="0.2">
      <c r="A543" s="1" t="s">
        <v>5</v>
      </c>
      <c r="B543" s="1" t="s">
        <v>85</v>
      </c>
      <c r="C543" s="2">
        <v>0</v>
      </c>
      <c r="D543" s="2">
        <v>0</v>
      </c>
      <c r="E543" s="3" t="str">
        <f t="shared" si="32"/>
        <v/>
      </c>
      <c r="F543" s="2">
        <v>281.05788999999999</v>
      </c>
      <c r="G543" s="2">
        <v>749.24567999999999</v>
      </c>
      <c r="H543" s="3">
        <f t="shared" si="33"/>
        <v>1.6658055392075988</v>
      </c>
      <c r="I543" s="2">
        <v>553.32126000000005</v>
      </c>
      <c r="J543" s="3">
        <f t="shared" si="34"/>
        <v>0.35408800305269295</v>
      </c>
      <c r="K543" s="2">
        <v>5169.2350399999996</v>
      </c>
      <c r="L543" s="2">
        <v>5432.83781</v>
      </c>
      <c r="M543" s="3">
        <f t="shared" si="35"/>
        <v>5.0994541350938505E-2</v>
      </c>
    </row>
    <row r="544" spans="1:13" x14ac:dyDescent="0.2">
      <c r="A544" s="1" t="s">
        <v>4</v>
      </c>
      <c r="B544" s="1" t="s">
        <v>85</v>
      </c>
      <c r="C544" s="2">
        <v>16.83033</v>
      </c>
      <c r="D544" s="2">
        <v>0</v>
      </c>
      <c r="E544" s="3">
        <f t="shared" si="32"/>
        <v>-1</v>
      </c>
      <c r="F544" s="2">
        <v>613.20259999999996</v>
      </c>
      <c r="G544" s="2">
        <v>783.73834999999997</v>
      </c>
      <c r="H544" s="3">
        <f t="shared" si="33"/>
        <v>0.27810669752541828</v>
      </c>
      <c r="I544" s="2">
        <v>466.57691999999997</v>
      </c>
      <c r="J544" s="3">
        <f t="shared" si="34"/>
        <v>0.67976236372772147</v>
      </c>
      <c r="K544" s="2">
        <v>5045.6251499999998</v>
      </c>
      <c r="L544" s="2">
        <v>6245.6776399999999</v>
      </c>
      <c r="M544" s="3">
        <f t="shared" si="35"/>
        <v>0.23784019904847664</v>
      </c>
    </row>
    <row r="545" spans="1:13" x14ac:dyDescent="0.2">
      <c r="A545" s="1" t="s">
        <v>24</v>
      </c>
      <c r="B545" s="1" t="s">
        <v>85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0</v>
      </c>
      <c r="L545" s="2">
        <v>0</v>
      </c>
      <c r="M545" s="3" t="str">
        <f t="shared" si="35"/>
        <v/>
      </c>
    </row>
    <row r="546" spans="1:13" x14ac:dyDescent="0.2">
      <c r="A546" s="1" t="s">
        <v>3</v>
      </c>
      <c r="B546" s="1" t="s">
        <v>85</v>
      </c>
      <c r="C546" s="2">
        <v>44.1</v>
      </c>
      <c r="D546" s="2">
        <v>80.3</v>
      </c>
      <c r="E546" s="3">
        <f t="shared" si="32"/>
        <v>0.82086167800453502</v>
      </c>
      <c r="F546" s="2">
        <v>508.56139999999999</v>
      </c>
      <c r="G546" s="2">
        <v>187.66200000000001</v>
      </c>
      <c r="H546" s="3">
        <f t="shared" si="33"/>
        <v>-0.63099440893469305</v>
      </c>
      <c r="I546" s="2">
        <v>39.6828</v>
      </c>
      <c r="J546" s="3">
        <f t="shared" si="34"/>
        <v>3.7290513774229641</v>
      </c>
      <c r="K546" s="2">
        <v>2303.3404</v>
      </c>
      <c r="L546" s="2">
        <v>1989.4346</v>
      </c>
      <c r="M546" s="3">
        <f t="shared" si="35"/>
        <v>-0.1362828525041283</v>
      </c>
    </row>
    <row r="547" spans="1:13" x14ac:dyDescent="0.2">
      <c r="A547" s="1" t="s">
        <v>2</v>
      </c>
      <c r="B547" s="1" t="s">
        <v>85</v>
      </c>
      <c r="C547" s="2">
        <v>0</v>
      </c>
      <c r="D547" s="2">
        <v>0</v>
      </c>
      <c r="E547" s="3" t="str">
        <f t="shared" si="32"/>
        <v/>
      </c>
      <c r="F547" s="2">
        <v>8.8462499999999995</v>
      </c>
      <c r="G547" s="2">
        <v>0</v>
      </c>
      <c r="H547" s="3">
        <f t="shared" si="33"/>
        <v>-1</v>
      </c>
      <c r="I547" s="2">
        <v>0.16471</v>
      </c>
      <c r="J547" s="3">
        <f t="shared" si="34"/>
        <v>-1</v>
      </c>
      <c r="K547" s="2">
        <v>19.426380000000002</v>
      </c>
      <c r="L547" s="2">
        <v>17.589320000000001</v>
      </c>
      <c r="M547" s="3">
        <f t="shared" si="35"/>
        <v>-9.4565225224668814E-2</v>
      </c>
    </row>
    <row r="548" spans="1:13" x14ac:dyDescent="0.2">
      <c r="A548" s="1" t="s">
        <v>26</v>
      </c>
      <c r="B548" s="1" t="s">
        <v>85</v>
      </c>
      <c r="C548" s="2">
        <v>0</v>
      </c>
      <c r="D548" s="2">
        <v>0</v>
      </c>
      <c r="E548" s="3" t="str">
        <f t="shared" si="32"/>
        <v/>
      </c>
      <c r="F548" s="2">
        <v>0</v>
      </c>
      <c r="G548" s="2">
        <v>21.855799999999999</v>
      </c>
      <c r="H548" s="3" t="str">
        <f t="shared" si="33"/>
        <v/>
      </c>
      <c r="I548" s="2">
        <v>0</v>
      </c>
      <c r="J548" s="3" t="str">
        <f t="shared" si="34"/>
        <v/>
      </c>
      <c r="K548" s="2">
        <v>3201.3814600000001</v>
      </c>
      <c r="L548" s="2">
        <v>676.70578999999998</v>
      </c>
      <c r="M548" s="3">
        <f t="shared" si="35"/>
        <v>-0.7886206943923515</v>
      </c>
    </row>
    <row r="549" spans="1:13" x14ac:dyDescent="0.2">
      <c r="A549" s="1" t="s">
        <v>30</v>
      </c>
      <c r="B549" s="1" t="s">
        <v>85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15.320790000000001</v>
      </c>
      <c r="L549" s="2">
        <v>17.287749999999999</v>
      </c>
      <c r="M549" s="3">
        <f t="shared" si="35"/>
        <v>0.12838502453202461</v>
      </c>
    </row>
    <row r="550" spans="1:13" x14ac:dyDescent="0.2">
      <c r="A550" s="6" t="s">
        <v>0</v>
      </c>
      <c r="B550" s="6" t="s">
        <v>85</v>
      </c>
      <c r="C550" s="5">
        <v>293.64451000000003</v>
      </c>
      <c r="D550" s="5">
        <v>140.00445999999999</v>
      </c>
      <c r="E550" s="4">
        <f t="shared" si="32"/>
        <v>-0.52321785277034472</v>
      </c>
      <c r="F550" s="5">
        <v>11280.033649999999</v>
      </c>
      <c r="G550" s="5">
        <v>15302.520990000001</v>
      </c>
      <c r="H550" s="4">
        <f t="shared" si="33"/>
        <v>0.35660242378798235</v>
      </c>
      <c r="I550" s="5">
        <v>12181.62297</v>
      </c>
      <c r="J550" s="4">
        <f t="shared" si="34"/>
        <v>0.25619722656709354</v>
      </c>
      <c r="K550" s="5">
        <v>93712.789180000007</v>
      </c>
      <c r="L550" s="5">
        <v>97156.143719999993</v>
      </c>
      <c r="M550" s="4">
        <f t="shared" si="35"/>
        <v>3.6743699233902083E-2</v>
      </c>
    </row>
    <row r="551" spans="1:13" x14ac:dyDescent="0.2">
      <c r="A551" s="1" t="s">
        <v>22</v>
      </c>
      <c r="B551" s="1" t="s">
        <v>84</v>
      </c>
      <c r="C551" s="2">
        <v>122.57097</v>
      </c>
      <c r="D551" s="2">
        <v>1617.1474499999999</v>
      </c>
      <c r="E551" s="3">
        <f t="shared" si="32"/>
        <v>12.193560024857435</v>
      </c>
      <c r="F551" s="2">
        <v>31394.226340000001</v>
      </c>
      <c r="G551" s="2">
        <v>19726.97666</v>
      </c>
      <c r="H551" s="3">
        <f t="shared" si="33"/>
        <v>-0.37163679568476982</v>
      </c>
      <c r="I551" s="2">
        <v>20672.133109999999</v>
      </c>
      <c r="J551" s="3">
        <f t="shared" si="34"/>
        <v>-4.5721283090170539E-2</v>
      </c>
      <c r="K551" s="2">
        <v>166543.92465</v>
      </c>
      <c r="L551" s="2">
        <v>178567.28821999999</v>
      </c>
      <c r="M551" s="3">
        <f t="shared" si="35"/>
        <v>7.2193348363007948E-2</v>
      </c>
    </row>
    <row r="552" spans="1:13" x14ac:dyDescent="0.2">
      <c r="A552" s="1" t="s">
        <v>21</v>
      </c>
      <c r="B552" s="1" t="s">
        <v>84</v>
      </c>
      <c r="C552" s="2">
        <v>145.78973999999999</v>
      </c>
      <c r="D552" s="2">
        <v>9.0151500000000002</v>
      </c>
      <c r="E552" s="3">
        <f t="shared" si="32"/>
        <v>-0.93816334400486623</v>
      </c>
      <c r="F552" s="2">
        <v>1114.4429399999999</v>
      </c>
      <c r="G552" s="2">
        <v>1546.26883</v>
      </c>
      <c r="H552" s="3">
        <f t="shared" si="33"/>
        <v>0.38748138150527489</v>
      </c>
      <c r="I552" s="2">
        <v>954.11863000000005</v>
      </c>
      <c r="J552" s="3">
        <f t="shared" si="34"/>
        <v>0.62062534089707477</v>
      </c>
      <c r="K552" s="2">
        <v>7558.3724499999998</v>
      </c>
      <c r="L552" s="2">
        <v>8939.6465700000008</v>
      </c>
      <c r="M552" s="3">
        <f t="shared" si="35"/>
        <v>0.18274755962839606</v>
      </c>
    </row>
    <row r="553" spans="1:13" x14ac:dyDescent="0.2">
      <c r="A553" s="1" t="s">
        <v>20</v>
      </c>
      <c r="B553" s="1" t="s">
        <v>84</v>
      </c>
      <c r="C553" s="2">
        <v>1301.23585</v>
      </c>
      <c r="D553" s="2">
        <v>0</v>
      </c>
      <c r="E553" s="3">
        <f t="shared" si="32"/>
        <v>-1</v>
      </c>
      <c r="F553" s="2">
        <v>23190.839360000002</v>
      </c>
      <c r="G553" s="2">
        <v>33221.652869999998</v>
      </c>
      <c r="H553" s="3">
        <f t="shared" si="33"/>
        <v>0.432533439358876</v>
      </c>
      <c r="I553" s="2">
        <v>25407.33626</v>
      </c>
      <c r="J553" s="3">
        <f t="shared" si="34"/>
        <v>0.3075614275354972</v>
      </c>
      <c r="K553" s="2">
        <v>156809.16125999999</v>
      </c>
      <c r="L553" s="2">
        <v>221179.14097000001</v>
      </c>
      <c r="M553" s="3">
        <f t="shared" si="35"/>
        <v>0.41049884581214169</v>
      </c>
    </row>
    <row r="554" spans="1:13" x14ac:dyDescent="0.2">
      <c r="A554" s="1" t="s">
        <v>19</v>
      </c>
      <c r="B554" s="1" t="s">
        <v>84</v>
      </c>
      <c r="C554" s="2">
        <v>0.76675000000000004</v>
      </c>
      <c r="D554" s="2">
        <v>0</v>
      </c>
      <c r="E554" s="3">
        <f t="shared" si="32"/>
        <v>-1</v>
      </c>
      <c r="F554" s="2">
        <v>184.88699</v>
      </c>
      <c r="G554" s="2">
        <v>390.12601000000001</v>
      </c>
      <c r="H554" s="3">
        <f t="shared" si="33"/>
        <v>1.1100782158874458</v>
      </c>
      <c r="I554" s="2">
        <v>217.86752999999999</v>
      </c>
      <c r="J554" s="3">
        <f t="shared" si="34"/>
        <v>0.79065696480792713</v>
      </c>
      <c r="K554" s="2">
        <v>1875.7538</v>
      </c>
      <c r="L554" s="2">
        <v>2140.2977000000001</v>
      </c>
      <c r="M554" s="3">
        <f t="shared" si="35"/>
        <v>0.14103338082002037</v>
      </c>
    </row>
    <row r="555" spans="1:13" x14ac:dyDescent="0.2">
      <c r="A555" s="1" t="s">
        <v>18</v>
      </c>
      <c r="B555" s="1" t="s">
        <v>84</v>
      </c>
      <c r="C555" s="2">
        <v>0</v>
      </c>
      <c r="D555" s="2">
        <v>0</v>
      </c>
      <c r="E555" s="3" t="str">
        <f t="shared" si="32"/>
        <v/>
      </c>
      <c r="F555" s="2">
        <v>2.9232399999999998</v>
      </c>
      <c r="G555" s="2">
        <v>2.5701499999999999</v>
      </c>
      <c r="H555" s="3">
        <f t="shared" si="33"/>
        <v>-0.12078720871361914</v>
      </c>
      <c r="I555" s="2">
        <v>1.40602</v>
      </c>
      <c r="J555" s="3">
        <f t="shared" si="34"/>
        <v>0.82796119543107483</v>
      </c>
      <c r="K555" s="2">
        <v>120.34883000000001</v>
      </c>
      <c r="L555" s="2">
        <v>52.507429999999999</v>
      </c>
      <c r="M555" s="3">
        <f t="shared" si="35"/>
        <v>-0.56370635260849644</v>
      </c>
    </row>
    <row r="556" spans="1:13" x14ac:dyDescent="0.2">
      <c r="A556" s="1" t="s">
        <v>17</v>
      </c>
      <c r="B556" s="1" t="s">
        <v>84</v>
      </c>
      <c r="C556" s="2">
        <v>1240.68174</v>
      </c>
      <c r="D556" s="2">
        <v>0</v>
      </c>
      <c r="E556" s="3">
        <f t="shared" si="32"/>
        <v>-1</v>
      </c>
      <c r="F556" s="2">
        <v>32866.661269999997</v>
      </c>
      <c r="G556" s="2">
        <v>40891.263339999998</v>
      </c>
      <c r="H556" s="3">
        <f t="shared" si="33"/>
        <v>0.24415628968448622</v>
      </c>
      <c r="I556" s="2">
        <v>35513.97838</v>
      </c>
      <c r="J556" s="3">
        <f t="shared" si="34"/>
        <v>0.15141319574120882</v>
      </c>
      <c r="K556" s="2">
        <v>251766.28982000001</v>
      </c>
      <c r="L556" s="2">
        <v>288343.37627000001</v>
      </c>
      <c r="M556" s="3">
        <f t="shared" si="35"/>
        <v>0.14528190599365276</v>
      </c>
    </row>
    <row r="557" spans="1:13" x14ac:dyDescent="0.2">
      <c r="A557" s="1" t="s">
        <v>16</v>
      </c>
      <c r="B557" s="1" t="s">
        <v>84</v>
      </c>
      <c r="C557" s="2">
        <v>0</v>
      </c>
      <c r="D557" s="2">
        <v>0</v>
      </c>
      <c r="E557" s="3" t="str">
        <f t="shared" si="32"/>
        <v/>
      </c>
      <c r="F557" s="2">
        <v>156.94337999999999</v>
      </c>
      <c r="G557" s="2">
        <v>180.91248999999999</v>
      </c>
      <c r="H557" s="3">
        <f t="shared" si="33"/>
        <v>0.15272456856733929</v>
      </c>
      <c r="I557" s="2">
        <v>134.18252000000001</v>
      </c>
      <c r="J557" s="3">
        <f t="shared" si="34"/>
        <v>0.34825676250527993</v>
      </c>
      <c r="K557" s="2">
        <v>2590.4240199999999</v>
      </c>
      <c r="L557" s="2">
        <v>3152.68622</v>
      </c>
      <c r="M557" s="3">
        <f t="shared" si="35"/>
        <v>0.21705411764982019</v>
      </c>
    </row>
    <row r="558" spans="1:13" x14ac:dyDescent="0.2">
      <c r="A558" s="1" t="s">
        <v>15</v>
      </c>
      <c r="B558" s="1" t="s">
        <v>84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0</v>
      </c>
      <c r="L558" s="2">
        <v>3.3629600000000002</v>
      </c>
      <c r="M558" s="3" t="str">
        <f t="shared" si="35"/>
        <v/>
      </c>
    </row>
    <row r="559" spans="1:13" x14ac:dyDescent="0.2">
      <c r="A559" s="1" t="s">
        <v>14</v>
      </c>
      <c r="B559" s="1" t="s">
        <v>84</v>
      </c>
      <c r="C559" s="2">
        <v>60.021059999999999</v>
      </c>
      <c r="D559" s="2">
        <v>2.3673000000000002</v>
      </c>
      <c r="E559" s="3">
        <f t="shared" si="32"/>
        <v>-0.96055884384581014</v>
      </c>
      <c r="F559" s="2">
        <v>2522.3487700000001</v>
      </c>
      <c r="G559" s="2">
        <v>1909.97597</v>
      </c>
      <c r="H559" s="3">
        <f t="shared" si="33"/>
        <v>-0.24277879700197058</v>
      </c>
      <c r="I559" s="2">
        <v>1869.47001</v>
      </c>
      <c r="J559" s="3">
        <f t="shared" si="34"/>
        <v>2.1667081998282489E-2</v>
      </c>
      <c r="K559" s="2">
        <v>13297.85239</v>
      </c>
      <c r="L559" s="2">
        <v>13167.34403</v>
      </c>
      <c r="M559" s="3">
        <f t="shared" si="35"/>
        <v>-9.8142433960345388E-3</v>
      </c>
    </row>
    <row r="560" spans="1:13" x14ac:dyDescent="0.2">
      <c r="A560" s="1" t="s">
        <v>13</v>
      </c>
      <c r="B560" s="1" t="s">
        <v>84</v>
      </c>
      <c r="C560" s="2">
        <v>7631.7498500000002</v>
      </c>
      <c r="D560" s="2">
        <v>1351.2062100000001</v>
      </c>
      <c r="E560" s="3">
        <f t="shared" si="32"/>
        <v>-0.82294935806891001</v>
      </c>
      <c r="F560" s="2">
        <v>111062.7395</v>
      </c>
      <c r="G560" s="2">
        <v>115955.0431</v>
      </c>
      <c r="H560" s="3">
        <f t="shared" si="33"/>
        <v>4.4049909285732936E-2</v>
      </c>
      <c r="I560" s="2">
        <v>106349.88832</v>
      </c>
      <c r="J560" s="3">
        <f t="shared" si="34"/>
        <v>9.0316547875430864E-2</v>
      </c>
      <c r="K560" s="2">
        <v>730418.61213000002</v>
      </c>
      <c r="L560" s="2">
        <v>739951.82264000003</v>
      </c>
      <c r="M560" s="3">
        <f t="shared" si="35"/>
        <v>1.30517080913366E-2</v>
      </c>
    </row>
    <row r="561" spans="1:13" x14ac:dyDescent="0.2">
      <c r="A561" s="1" t="s">
        <v>12</v>
      </c>
      <c r="B561" s="1" t="s">
        <v>84</v>
      </c>
      <c r="C561" s="2">
        <v>17.157</v>
      </c>
      <c r="D561" s="2">
        <v>0</v>
      </c>
      <c r="E561" s="3">
        <f t="shared" si="32"/>
        <v>-1</v>
      </c>
      <c r="F561" s="2">
        <v>1174.5328300000001</v>
      </c>
      <c r="G561" s="2">
        <v>1691.0516600000001</v>
      </c>
      <c r="H561" s="3">
        <f t="shared" si="33"/>
        <v>0.43976534057374961</v>
      </c>
      <c r="I561" s="2">
        <v>1071.1222499999999</v>
      </c>
      <c r="J561" s="3">
        <f t="shared" si="34"/>
        <v>0.57876625193809605</v>
      </c>
      <c r="K561" s="2">
        <v>13985.83135</v>
      </c>
      <c r="L561" s="2">
        <v>14093.341249999999</v>
      </c>
      <c r="M561" s="3">
        <f t="shared" si="35"/>
        <v>7.687058231257593E-3</v>
      </c>
    </row>
    <row r="562" spans="1:13" x14ac:dyDescent="0.2">
      <c r="A562" s="1" t="s">
        <v>11</v>
      </c>
      <c r="B562" s="1" t="s">
        <v>84</v>
      </c>
      <c r="C562" s="2">
        <v>2.2987500000000001</v>
      </c>
      <c r="D562" s="2">
        <v>0</v>
      </c>
      <c r="E562" s="3">
        <f t="shared" si="32"/>
        <v>-1</v>
      </c>
      <c r="F562" s="2">
        <v>255.30572000000001</v>
      </c>
      <c r="G562" s="2">
        <v>288.27634</v>
      </c>
      <c r="H562" s="3">
        <f t="shared" si="33"/>
        <v>0.12914172075737285</v>
      </c>
      <c r="I562" s="2">
        <v>183.29384999999999</v>
      </c>
      <c r="J562" s="3">
        <f t="shared" si="34"/>
        <v>0.57275511426051673</v>
      </c>
      <c r="K562" s="2">
        <v>1122.7088200000001</v>
      </c>
      <c r="L562" s="2">
        <v>2057.1905400000001</v>
      </c>
      <c r="M562" s="3">
        <f t="shared" si="35"/>
        <v>0.83234557647814689</v>
      </c>
    </row>
    <row r="563" spans="1:13" x14ac:dyDescent="0.2">
      <c r="A563" s="1" t="s">
        <v>10</v>
      </c>
      <c r="B563" s="1" t="s">
        <v>84</v>
      </c>
      <c r="C563" s="2">
        <v>106.41509000000001</v>
      </c>
      <c r="D563" s="2">
        <v>0</v>
      </c>
      <c r="E563" s="3">
        <f t="shared" si="32"/>
        <v>-1</v>
      </c>
      <c r="F563" s="2">
        <v>3265.7110499999999</v>
      </c>
      <c r="G563" s="2">
        <v>3230.9616799999999</v>
      </c>
      <c r="H563" s="3">
        <f t="shared" si="33"/>
        <v>-1.0640675022366097E-2</v>
      </c>
      <c r="I563" s="2">
        <v>2674.6353399999998</v>
      </c>
      <c r="J563" s="3">
        <f t="shared" si="34"/>
        <v>0.20800081853401364</v>
      </c>
      <c r="K563" s="2">
        <v>22990.748790000001</v>
      </c>
      <c r="L563" s="2">
        <v>22254.317169999998</v>
      </c>
      <c r="M563" s="3">
        <f t="shared" si="35"/>
        <v>-3.2031650066148276E-2</v>
      </c>
    </row>
    <row r="564" spans="1:13" x14ac:dyDescent="0.2">
      <c r="A564" s="1" t="s">
        <v>28</v>
      </c>
      <c r="B564" s="1" t="s">
        <v>84</v>
      </c>
      <c r="C564" s="2">
        <v>156.14801</v>
      </c>
      <c r="D564" s="2">
        <v>0</v>
      </c>
      <c r="E564" s="3">
        <f t="shared" si="32"/>
        <v>-1</v>
      </c>
      <c r="F564" s="2">
        <v>1569.3846799999999</v>
      </c>
      <c r="G564" s="2">
        <v>1098.25836</v>
      </c>
      <c r="H564" s="3">
        <f t="shared" si="33"/>
        <v>-0.30019811331406643</v>
      </c>
      <c r="I564" s="2">
        <v>585.16633000000002</v>
      </c>
      <c r="J564" s="3">
        <f t="shared" si="34"/>
        <v>0.87683108835055501</v>
      </c>
      <c r="K564" s="2">
        <v>11414.818020000001</v>
      </c>
      <c r="L564" s="2">
        <v>11210.593010000001</v>
      </c>
      <c r="M564" s="3">
        <f t="shared" si="35"/>
        <v>-1.7891219084016585E-2</v>
      </c>
    </row>
    <row r="565" spans="1:13" x14ac:dyDescent="0.2">
      <c r="A565" s="1" t="s">
        <v>9</v>
      </c>
      <c r="B565" s="1" t="s">
        <v>84</v>
      </c>
      <c r="C565" s="2">
        <v>786.89499999999998</v>
      </c>
      <c r="D565" s="2">
        <v>0</v>
      </c>
      <c r="E565" s="3">
        <f t="shared" si="32"/>
        <v>-1</v>
      </c>
      <c r="F565" s="2">
        <v>18997.599760000001</v>
      </c>
      <c r="G565" s="2">
        <v>24307.266169999999</v>
      </c>
      <c r="H565" s="3">
        <f t="shared" si="33"/>
        <v>0.27949143455373004</v>
      </c>
      <c r="I565" s="2">
        <v>17933.311549999999</v>
      </c>
      <c r="J565" s="3">
        <f t="shared" si="34"/>
        <v>0.35542541053997367</v>
      </c>
      <c r="K565" s="2">
        <v>132287.56095000001</v>
      </c>
      <c r="L565" s="2">
        <v>152524.81802000001</v>
      </c>
      <c r="M565" s="3">
        <f t="shared" si="35"/>
        <v>0.15297928939553862</v>
      </c>
    </row>
    <row r="566" spans="1:13" x14ac:dyDescent="0.2">
      <c r="A566" s="1" t="s">
        <v>8</v>
      </c>
      <c r="B566" s="1" t="s">
        <v>84</v>
      </c>
      <c r="C566" s="2">
        <v>37.97878</v>
      </c>
      <c r="D566" s="2">
        <v>0</v>
      </c>
      <c r="E566" s="3">
        <f t="shared" si="32"/>
        <v>-1</v>
      </c>
      <c r="F566" s="2">
        <v>2751.3330299999998</v>
      </c>
      <c r="G566" s="2">
        <v>3660.1995999999999</v>
      </c>
      <c r="H566" s="3">
        <f t="shared" si="33"/>
        <v>0.33033680768191132</v>
      </c>
      <c r="I566" s="2">
        <v>3010.0143400000002</v>
      </c>
      <c r="J566" s="3">
        <f t="shared" si="34"/>
        <v>0.21600736294166611</v>
      </c>
      <c r="K566" s="2">
        <v>22454.014630000001</v>
      </c>
      <c r="L566" s="2">
        <v>23514.400829999999</v>
      </c>
      <c r="M566" s="3">
        <f t="shared" si="35"/>
        <v>4.7224793315278735E-2</v>
      </c>
    </row>
    <row r="567" spans="1:13" x14ac:dyDescent="0.2">
      <c r="A567" s="1" t="s">
        <v>7</v>
      </c>
      <c r="B567" s="1" t="s">
        <v>84</v>
      </c>
      <c r="C567" s="2">
        <v>0</v>
      </c>
      <c r="D567" s="2">
        <v>0</v>
      </c>
      <c r="E567" s="3" t="str">
        <f t="shared" si="32"/>
        <v/>
      </c>
      <c r="F567" s="2">
        <v>780.35941000000003</v>
      </c>
      <c r="G567" s="2">
        <v>855.39342999999997</v>
      </c>
      <c r="H567" s="3">
        <f t="shared" si="33"/>
        <v>9.6153155890053243E-2</v>
      </c>
      <c r="I567" s="2">
        <v>282.77524</v>
      </c>
      <c r="J567" s="3">
        <f t="shared" si="34"/>
        <v>2.0249940907131756</v>
      </c>
      <c r="K567" s="2">
        <v>9298.2432599999993</v>
      </c>
      <c r="L567" s="2">
        <v>8672.2791500000003</v>
      </c>
      <c r="M567" s="3">
        <f t="shared" si="35"/>
        <v>-6.7320685477527453E-2</v>
      </c>
    </row>
    <row r="568" spans="1:13" x14ac:dyDescent="0.2">
      <c r="A568" s="1" t="s">
        <v>6</v>
      </c>
      <c r="B568" s="1" t="s">
        <v>84</v>
      </c>
      <c r="C568" s="2">
        <v>19.070979999999999</v>
      </c>
      <c r="D568" s="2">
        <v>1.806E-2</v>
      </c>
      <c r="E568" s="3">
        <f t="shared" si="32"/>
        <v>-0.99905301143412661</v>
      </c>
      <c r="F568" s="2">
        <v>3059.8790300000001</v>
      </c>
      <c r="G568" s="2">
        <v>3095.5900099999999</v>
      </c>
      <c r="H568" s="3">
        <f t="shared" si="33"/>
        <v>1.1670716276649618E-2</v>
      </c>
      <c r="I568" s="2">
        <v>4009.31637</v>
      </c>
      <c r="J568" s="3">
        <f t="shared" si="34"/>
        <v>-0.22790078798396252</v>
      </c>
      <c r="K568" s="2">
        <v>23351.999090000001</v>
      </c>
      <c r="L568" s="2">
        <v>23205.407009999999</v>
      </c>
      <c r="M568" s="3">
        <f t="shared" si="35"/>
        <v>-6.2774959623382864E-3</v>
      </c>
    </row>
    <row r="569" spans="1:13" x14ac:dyDescent="0.2">
      <c r="A569" s="1" t="s">
        <v>5</v>
      </c>
      <c r="B569" s="1" t="s">
        <v>84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0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768.93431999999996</v>
      </c>
      <c r="L569" s="2">
        <v>4169.5062200000002</v>
      </c>
      <c r="M569" s="3">
        <f t="shared" si="35"/>
        <v>4.4224478106270508</v>
      </c>
    </row>
    <row r="570" spans="1:13" x14ac:dyDescent="0.2">
      <c r="A570" s="1" t="s">
        <v>4</v>
      </c>
      <c r="B570" s="1" t="s">
        <v>84</v>
      </c>
      <c r="C570" s="2">
        <v>43.71875</v>
      </c>
      <c r="D570" s="2">
        <v>0</v>
      </c>
      <c r="E570" s="3">
        <f t="shared" si="32"/>
        <v>-1</v>
      </c>
      <c r="F570" s="2">
        <v>818.90110000000004</v>
      </c>
      <c r="G570" s="2">
        <v>953.54656999999997</v>
      </c>
      <c r="H570" s="3">
        <f t="shared" si="33"/>
        <v>0.16442213839986275</v>
      </c>
      <c r="I570" s="2">
        <v>719.95989999999995</v>
      </c>
      <c r="J570" s="3">
        <f t="shared" si="34"/>
        <v>0.32444400028390485</v>
      </c>
      <c r="K570" s="2">
        <v>6630.52369</v>
      </c>
      <c r="L570" s="2">
        <v>6406.7680399999999</v>
      </c>
      <c r="M570" s="3">
        <f t="shared" si="35"/>
        <v>-3.3746301266891376E-2</v>
      </c>
    </row>
    <row r="571" spans="1:13" x14ac:dyDescent="0.2">
      <c r="A571" s="1" t="s">
        <v>24</v>
      </c>
      <c r="B571" s="1" t="s">
        <v>84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3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5.3335699999999999</v>
      </c>
      <c r="M571" s="3" t="str">
        <f t="shared" si="35"/>
        <v/>
      </c>
    </row>
    <row r="572" spans="1:13" x14ac:dyDescent="0.2">
      <c r="A572" s="1" t="s">
        <v>3</v>
      </c>
      <c r="B572" s="1" t="s">
        <v>84</v>
      </c>
      <c r="C572" s="2">
        <v>597.43439999999998</v>
      </c>
      <c r="D572" s="2">
        <v>17.425000000000001</v>
      </c>
      <c r="E572" s="3">
        <f t="shared" si="32"/>
        <v>-0.97083361788340272</v>
      </c>
      <c r="F572" s="2">
        <v>6529.80357</v>
      </c>
      <c r="G572" s="2">
        <v>6227.0646999999999</v>
      </c>
      <c r="H572" s="3">
        <f t="shared" si="33"/>
        <v>-4.6362630476493805E-2</v>
      </c>
      <c r="I572" s="2">
        <v>5553.9921400000003</v>
      </c>
      <c r="J572" s="3">
        <f t="shared" si="34"/>
        <v>0.12118716466170576</v>
      </c>
      <c r="K572" s="2">
        <v>51363.222280000002</v>
      </c>
      <c r="L572" s="2">
        <v>49159.467830000001</v>
      </c>
      <c r="M572" s="3">
        <f t="shared" si="35"/>
        <v>-4.2905299787978968E-2</v>
      </c>
    </row>
    <row r="573" spans="1:13" x14ac:dyDescent="0.2">
      <c r="A573" s="1" t="s">
        <v>27</v>
      </c>
      <c r="B573" s="1" t="s">
        <v>84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8.8628</v>
      </c>
      <c r="J573" s="3">
        <f t="shared" si="34"/>
        <v>-1</v>
      </c>
      <c r="K573" s="2">
        <v>86.333659999999995</v>
      </c>
      <c r="L573" s="2">
        <v>259.29550999999998</v>
      </c>
      <c r="M573" s="3">
        <f t="shared" si="35"/>
        <v>2.0034115314930467</v>
      </c>
    </row>
    <row r="574" spans="1:13" x14ac:dyDescent="0.2">
      <c r="A574" s="1" t="s">
        <v>2</v>
      </c>
      <c r="B574" s="1" t="s">
        <v>84</v>
      </c>
      <c r="C574" s="2">
        <v>1014.28119</v>
      </c>
      <c r="D574" s="2">
        <v>9.5633300000000006</v>
      </c>
      <c r="E574" s="3">
        <f t="shared" si="32"/>
        <v>-0.99057132273151982</v>
      </c>
      <c r="F574" s="2">
        <v>23058.043750000001</v>
      </c>
      <c r="G574" s="2">
        <v>23907.93276</v>
      </c>
      <c r="H574" s="3">
        <f t="shared" si="33"/>
        <v>3.6858678004720202E-2</v>
      </c>
      <c r="I574" s="2">
        <v>17700.443640000001</v>
      </c>
      <c r="J574" s="3">
        <f t="shared" si="34"/>
        <v>0.35069680999249786</v>
      </c>
      <c r="K574" s="2">
        <v>178005.97928999999</v>
      </c>
      <c r="L574" s="2">
        <v>185728.61564</v>
      </c>
      <c r="M574" s="3">
        <f t="shared" si="35"/>
        <v>4.3384140132835647E-2</v>
      </c>
    </row>
    <row r="575" spans="1:13" x14ac:dyDescent="0.2">
      <c r="A575" s="1" t="s">
        <v>26</v>
      </c>
      <c r="B575" s="1" t="s">
        <v>84</v>
      </c>
      <c r="C575" s="2">
        <v>5.7160000000000002</v>
      </c>
      <c r="D575" s="2">
        <v>25.2135</v>
      </c>
      <c r="E575" s="3">
        <f t="shared" si="32"/>
        <v>3.4110391882435271</v>
      </c>
      <c r="F575" s="2">
        <v>290.11849999999998</v>
      </c>
      <c r="G575" s="2">
        <v>618.50581999999997</v>
      </c>
      <c r="H575" s="3">
        <f t="shared" si="33"/>
        <v>1.1319075481225775</v>
      </c>
      <c r="I575" s="2">
        <v>272.63362999999998</v>
      </c>
      <c r="J575" s="3">
        <f t="shared" si="34"/>
        <v>1.2686336238122933</v>
      </c>
      <c r="K575" s="2">
        <v>3638.8044300000001</v>
      </c>
      <c r="L575" s="2">
        <v>5946.8308100000004</v>
      </c>
      <c r="M575" s="3">
        <f t="shared" si="35"/>
        <v>0.63428151317272086</v>
      </c>
    </row>
    <row r="576" spans="1:13" x14ac:dyDescent="0.2">
      <c r="A576" s="1" t="s">
        <v>30</v>
      </c>
      <c r="B576" s="1" t="s">
        <v>84</v>
      </c>
      <c r="C576" s="2">
        <v>0</v>
      </c>
      <c r="D576" s="2">
        <v>0</v>
      </c>
      <c r="E576" s="3" t="str">
        <f t="shared" si="32"/>
        <v/>
      </c>
      <c r="F576" s="2">
        <v>0</v>
      </c>
      <c r="G576" s="2">
        <v>0</v>
      </c>
      <c r="H576" s="3" t="str">
        <f t="shared" si="33"/>
        <v/>
      </c>
      <c r="I576" s="2">
        <v>0</v>
      </c>
      <c r="J576" s="3" t="str">
        <f t="shared" si="34"/>
        <v/>
      </c>
      <c r="K576" s="2">
        <v>12.195959999999999</v>
      </c>
      <c r="L576" s="2">
        <v>28.880690000000001</v>
      </c>
      <c r="M576" s="3">
        <f t="shared" si="35"/>
        <v>1.3680538473396111</v>
      </c>
    </row>
    <row r="577" spans="1:13" x14ac:dyDescent="0.2">
      <c r="A577" s="6" t="s">
        <v>0</v>
      </c>
      <c r="B577" s="6" t="s">
        <v>84</v>
      </c>
      <c r="C577" s="5">
        <v>13289.929910000001</v>
      </c>
      <c r="D577" s="5">
        <v>3031.9560000000001</v>
      </c>
      <c r="E577" s="4">
        <f t="shared" si="32"/>
        <v>-0.77186064783392072</v>
      </c>
      <c r="F577" s="5">
        <v>265046.98421999998</v>
      </c>
      <c r="G577" s="5">
        <v>283761.83652000001</v>
      </c>
      <c r="H577" s="4">
        <f t="shared" si="33"/>
        <v>7.0609565149648779E-2</v>
      </c>
      <c r="I577" s="5">
        <v>245125.90815999999</v>
      </c>
      <c r="J577" s="4">
        <f t="shared" si="34"/>
        <v>0.15761666585965828</v>
      </c>
      <c r="K577" s="5">
        <v>1808392.6578899999</v>
      </c>
      <c r="L577" s="5">
        <v>1964734.5183000001</v>
      </c>
      <c r="M577" s="4">
        <f t="shared" si="35"/>
        <v>8.6453492126216114E-2</v>
      </c>
    </row>
    <row r="578" spans="1:13" x14ac:dyDescent="0.2">
      <c r="A578" s="1" t="s">
        <v>22</v>
      </c>
      <c r="B578" s="1" t="s">
        <v>83</v>
      </c>
      <c r="C578" s="2">
        <v>0</v>
      </c>
      <c r="D578" s="2">
        <v>0</v>
      </c>
      <c r="E578" s="3" t="str">
        <f t="shared" si="32"/>
        <v/>
      </c>
      <c r="F578" s="2">
        <v>707.27011000000005</v>
      </c>
      <c r="G578" s="2">
        <v>211.91331</v>
      </c>
      <c r="H578" s="3">
        <f t="shared" si="33"/>
        <v>-0.70037853006399498</v>
      </c>
      <c r="I578" s="2">
        <v>176.09720999999999</v>
      </c>
      <c r="J578" s="3">
        <f t="shared" si="34"/>
        <v>0.20338823085272062</v>
      </c>
      <c r="K578" s="2">
        <v>1434.1035099999999</v>
      </c>
      <c r="L578" s="2">
        <v>2022.6350299999999</v>
      </c>
      <c r="M578" s="3">
        <f t="shared" si="35"/>
        <v>0.41038287396702633</v>
      </c>
    </row>
    <row r="579" spans="1:13" x14ac:dyDescent="0.2">
      <c r="A579" s="1" t="s">
        <v>21</v>
      </c>
      <c r="B579" s="1" t="s">
        <v>83</v>
      </c>
      <c r="C579" s="2">
        <v>0</v>
      </c>
      <c r="D579" s="2">
        <v>0</v>
      </c>
      <c r="E579" s="3" t="str">
        <f t="shared" si="32"/>
        <v/>
      </c>
      <c r="F579" s="2">
        <v>117.14241</v>
      </c>
      <c r="G579" s="2">
        <v>198.6754</v>
      </c>
      <c r="H579" s="3">
        <f t="shared" si="33"/>
        <v>0.69601598601223924</v>
      </c>
      <c r="I579" s="2">
        <v>237.01177000000001</v>
      </c>
      <c r="J579" s="3">
        <f t="shared" si="34"/>
        <v>-0.16174880260165991</v>
      </c>
      <c r="K579" s="2">
        <v>1323.0337</v>
      </c>
      <c r="L579" s="2">
        <v>1509.107</v>
      </c>
      <c r="M579" s="3">
        <f t="shared" si="35"/>
        <v>0.14064139106963047</v>
      </c>
    </row>
    <row r="580" spans="1:13" x14ac:dyDescent="0.2">
      <c r="A580" s="1" t="s">
        <v>20</v>
      </c>
      <c r="B580" s="1" t="s">
        <v>83</v>
      </c>
      <c r="C580" s="2">
        <v>78.498000000000005</v>
      </c>
      <c r="D580" s="2">
        <v>0</v>
      </c>
      <c r="E580" s="3">
        <f t="shared" si="32"/>
        <v>-1</v>
      </c>
      <c r="F580" s="2">
        <v>1182.64571</v>
      </c>
      <c r="G580" s="2">
        <v>1192.3590999999999</v>
      </c>
      <c r="H580" s="3">
        <f t="shared" si="33"/>
        <v>8.2132712424922705E-3</v>
      </c>
      <c r="I580" s="2">
        <v>1169.22351</v>
      </c>
      <c r="J580" s="3">
        <f t="shared" si="34"/>
        <v>1.9787140612661736E-2</v>
      </c>
      <c r="K580" s="2">
        <v>6524.7440100000003</v>
      </c>
      <c r="L580" s="2">
        <v>7871.0281699999996</v>
      </c>
      <c r="M580" s="3">
        <f t="shared" si="35"/>
        <v>0.20633516930881091</v>
      </c>
    </row>
    <row r="581" spans="1:13" x14ac:dyDescent="0.2">
      <c r="A581" s="1" t="s">
        <v>19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0.14896000000000001</v>
      </c>
      <c r="G581" s="2">
        <v>0.80849000000000004</v>
      </c>
      <c r="H581" s="3">
        <f t="shared" ref="H581:H644" si="37">IF(F581=0,"",(G581/F581-1))</f>
        <v>4.4275644468313642</v>
      </c>
      <c r="I581" s="2">
        <v>0</v>
      </c>
      <c r="J581" s="3" t="str">
        <f t="shared" ref="J581:J644" si="38">IF(I581=0,"",(G581/I581-1))</f>
        <v/>
      </c>
      <c r="K581" s="2">
        <v>350.36246</v>
      </c>
      <c r="L581" s="2">
        <v>29.752379999999999</v>
      </c>
      <c r="M581" s="3">
        <f t="shared" ref="M581:M644" si="39">IF(K581=0,"",(L581/K581-1))</f>
        <v>-0.91508114196937651</v>
      </c>
    </row>
    <row r="582" spans="1:13" x14ac:dyDescent="0.2">
      <c r="A582" s="1" t="s">
        <v>18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6.0000000000000001E-3</v>
      </c>
      <c r="H582" s="3" t="str">
        <f t="shared" si="37"/>
        <v/>
      </c>
      <c r="I582" s="2">
        <v>0.36509999999999998</v>
      </c>
      <c r="J582" s="3">
        <f t="shared" si="38"/>
        <v>-0.98356614626129824</v>
      </c>
      <c r="K582" s="2">
        <v>6.96</v>
      </c>
      <c r="L582" s="2">
        <v>8.5316700000000001</v>
      </c>
      <c r="M582" s="3">
        <f t="shared" si="39"/>
        <v>0.22581465517241384</v>
      </c>
    </row>
    <row r="583" spans="1:13" x14ac:dyDescent="0.2">
      <c r="A583" s="1" t="s">
        <v>17</v>
      </c>
      <c r="B583" s="1" t="s">
        <v>83</v>
      </c>
      <c r="C583" s="2">
        <v>47.52073</v>
      </c>
      <c r="D583" s="2">
        <v>0</v>
      </c>
      <c r="E583" s="3">
        <f t="shared" si="36"/>
        <v>-1</v>
      </c>
      <c r="F583" s="2">
        <v>828.96238000000005</v>
      </c>
      <c r="G583" s="2">
        <v>1006.62231</v>
      </c>
      <c r="H583" s="3">
        <f t="shared" si="37"/>
        <v>0.21431603446226344</v>
      </c>
      <c r="I583" s="2">
        <v>690.70160999999996</v>
      </c>
      <c r="J583" s="3">
        <f t="shared" si="38"/>
        <v>0.45739099985592913</v>
      </c>
      <c r="K583" s="2">
        <v>5551.0000499999996</v>
      </c>
      <c r="L583" s="2">
        <v>6169.8847299999998</v>
      </c>
      <c r="M583" s="3">
        <f t="shared" si="39"/>
        <v>0.11149066374085148</v>
      </c>
    </row>
    <row r="584" spans="1:13" x14ac:dyDescent="0.2">
      <c r="A584" s="1" t="s">
        <v>16</v>
      </c>
      <c r="B584" s="1" t="s">
        <v>83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0</v>
      </c>
      <c r="L584" s="2">
        <v>22.778469999999999</v>
      </c>
      <c r="M584" s="3" t="str">
        <f t="shared" si="39"/>
        <v/>
      </c>
    </row>
    <row r="585" spans="1:13" x14ac:dyDescent="0.2">
      <c r="A585" s="1" t="s">
        <v>15</v>
      </c>
      <c r="B585" s="1" t="s">
        <v>83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7.3360000000000003</v>
      </c>
      <c r="H585" s="3" t="str">
        <f t="shared" si="37"/>
        <v/>
      </c>
      <c r="I585" s="2">
        <v>0</v>
      </c>
      <c r="J585" s="3" t="str">
        <f t="shared" si="38"/>
        <v/>
      </c>
      <c r="K585" s="2">
        <v>0</v>
      </c>
      <c r="L585" s="2">
        <v>7.3360000000000003</v>
      </c>
      <c r="M585" s="3" t="str">
        <f t="shared" si="39"/>
        <v/>
      </c>
    </row>
    <row r="586" spans="1:13" x14ac:dyDescent="0.2">
      <c r="A586" s="1" t="s">
        <v>14</v>
      </c>
      <c r="B586" s="1" t="s">
        <v>83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2.4691000000000001</v>
      </c>
      <c r="J586" s="3">
        <f t="shared" si="38"/>
        <v>-1</v>
      </c>
      <c r="K586" s="2">
        <v>24.51662</v>
      </c>
      <c r="L586" s="2">
        <v>2.4691000000000001</v>
      </c>
      <c r="M586" s="3">
        <f t="shared" si="39"/>
        <v>-0.89928872740206445</v>
      </c>
    </row>
    <row r="587" spans="1:13" x14ac:dyDescent="0.2">
      <c r="A587" s="1" t="s">
        <v>13</v>
      </c>
      <c r="B587" s="1" t="s">
        <v>83</v>
      </c>
      <c r="C587" s="2">
        <v>0</v>
      </c>
      <c r="D587" s="2">
        <v>0</v>
      </c>
      <c r="E587" s="3" t="str">
        <f t="shared" si="36"/>
        <v/>
      </c>
      <c r="F587" s="2">
        <v>109.12327999999999</v>
      </c>
      <c r="G587" s="2">
        <v>227.35845</v>
      </c>
      <c r="H587" s="3">
        <f t="shared" si="37"/>
        <v>1.0835008808386259</v>
      </c>
      <c r="I587" s="2">
        <v>388.00851999999998</v>
      </c>
      <c r="J587" s="3">
        <f t="shared" si="38"/>
        <v>-0.41403748041408983</v>
      </c>
      <c r="K587" s="2">
        <v>2674.6614599999998</v>
      </c>
      <c r="L587" s="2">
        <v>5127.4550300000001</v>
      </c>
      <c r="M587" s="3">
        <f t="shared" si="39"/>
        <v>0.91704823458292939</v>
      </c>
    </row>
    <row r="588" spans="1:13" x14ac:dyDescent="0.2">
      <c r="A588" s="1" t="s">
        <v>12</v>
      </c>
      <c r="B588" s="1" t="s">
        <v>83</v>
      </c>
      <c r="C588" s="2">
        <v>252.19481999999999</v>
      </c>
      <c r="D588" s="2">
        <v>0</v>
      </c>
      <c r="E588" s="3">
        <f t="shared" si="36"/>
        <v>-1</v>
      </c>
      <c r="F588" s="2">
        <v>4679.0798800000002</v>
      </c>
      <c r="G588" s="2">
        <v>4521.0227299999997</v>
      </c>
      <c r="H588" s="3">
        <f t="shared" si="37"/>
        <v>-3.3779536587009606E-2</v>
      </c>
      <c r="I588" s="2">
        <v>5048.7788</v>
      </c>
      <c r="J588" s="3">
        <f t="shared" si="38"/>
        <v>-0.10453143045205315</v>
      </c>
      <c r="K588" s="2">
        <v>32208.805390000001</v>
      </c>
      <c r="L588" s="2">
        <v>30744.867999999999</v>
      </c>
      <c r="M588" s="3">
        <f t="shared" si="39"/>
        <v>-4.5451464972821265E-2</v>
      </c>
    </row>
    <row r="589" spans="1:13" x14ac:dyDescent="0.2">
      <c r="A589" s="1" t="s">
        <v>11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293.82868000000002</v>
      </c>
      <c r="G589" s="2">
        <v>179.14194000000001</v>
      </c>
      <c r="H589" s="3">
        <f t="shared" si="37"/>
        <v>-0.39031839914333755</v>
      </c>
      <c r="I589" s="2">
        <v>309.59190999999998</v>
      </c>
      <c r="J589" s="3">
        <f t="shared" si="38"/>
        <v>-0.42136104267065633</v>
      </c>
      <c r="K589" s="2">
        <v>2532.8422700000001</v>
      </c>
      <c r="L589" s="2">
        <v>2166.5698699999998</v>
      </c>
      <c r="M589" s="3">
        <f t="shared" si="39"/>
        <v>-0.1446092416958914</v>
      </c>
    </row>
    <row r="590" spans="1:13" x14ac:dyDescent="0.2">
      <c r="A590" s="1" t="s">
        <v>10</v>
      </c>
      <c r="B590" s="1" t="s">
        <v>83</v>
      </c>
      <c r="C590" s="2">
        <v>433.99155000000002</v>
      </c>
      <c r="D590" s="2">
        <v>0</v>
      </c>
      <c r="E590" s="3">
        <f t="shared" si="36"/>
        <v>-1</v>
      </c>
      <c r="F590" s="2">
        <v>1053.2997399999999</v>
      </c>
      <c r="G590" s="2">
        <v>804.15425000000005</v>
      </c>
      <c r="H590" s="3">
        <f t="shared" si="37"/>
        <v>-0.23653807224902557</v>
      </c>
      <c r="I590" s="2">
        <v>633.33335999999997</v>
      </c>
      <c r="J590" s="3">
        <f t="shared" si="38"/>
        <v>0.26971718338032935</v>
      </c>
      <c r="K590" s="2">
        <v>6989.1403099999998</v>
      </c>
      <c r="L590" s="2">
        <v>7562.5039100000004</v>
      </c>
      <c r="M590" s="3">
        <f t="shared" si="39"/>
        <v>8.2036355627263191E-2</v>
      </c>
    </row>
    <row r="591" spans="1:13" x14ac:dyDescent="0.2">
      <c r="A591" s="1" t="s">
        <v>28</v>
      </c>
      <c r="B591" s="1" t="s">
        <v>83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25</v>
      </c>
      <c r="L591" s="2">
        <v>0</v>
      </c>
      <c r="M591" s="3">
        <f t="shared" si="39"/>
        <v>-1</v>
      </c>
    </row>
    <row r="592" spans="1:13" x14ac:dyDescent="0.2">
      <c r="A592" s="1" t="s">
        <v>9</v>
      </c>
      <c r="B592" s="1" t="s">
        <v>83</v>
      </c>
      <c r="C592" s="2">
        <v>274.12419</v>
      </c>
      <c r="D592" s="2">
        <v>0</v>
      </c>
      <c r="E592" s="3">
        <f t="shared" si="36"/>
        <v>-1</v>
      </c>
      <c r="F592" s="2">
        <v>5171.52117</v>
      </c>
      <c r="G592" s="2">
        <v>5703.15805</v>
      </c>
      <c r="H592" s="3">
        <f t="shared" si="37"/>
        <v>0.10280087087026279</v>
      </c>
      <c r="I592" s="2">
        <v>8178.1629599999997</v>
      </c>
      <c r="J592" s="3">
        <f t="shared" si="38"/>
        <v>-0.30263580245410027</v>
      </c>
      <c r="K592" s="2">
        <v>39432.159070000002</v>
      </c>
      <c r="L592" s="2">
        <v>47325.991260000003</v>
      </c>
      <c r="M592" s="3">
        <f t="shared" si="39"/>
        <v>0.20018767361905954</v>
      </c>
    </row>
    <row r="593" spans="1:13" x14ac:dyDescent="0.2">
      <c r="A593" s="1" t="s">
        <v>8</v>
      </c>
      <c r="B593" s="1" t="s">
        <v>83</v>
      </c>
      <c r="C593" s="2">
        <v>0</v>
      </c>
      <c r="D593" s="2">
        <v>0</v>
      </c>
      <c r="E593" s="3" t="str">
        <f t="shared" si="36"/>
        <v/>
      </c>
      <c r="F593" s="2">
        <v>23.441130000000001</v>
      </c>
      <c r="G593" s="2">
        <v>21.20589</v>
      </c>
      <c r="H593" s="3">
        <f t="shared" si="37"/>
        <v>-9.5355471344598208E-2</v>
      </c>
      <c r="I593" s="2">
        <v>27.068059999999999</v>
      </c>
      <c r="J593" s="3">
        <f t="shared" si="38"/>
        <v>-0.21657148683725391</v>
      </c>
      <c r="K593" s="2">
        <v>390.21521999999999</v>
      </c>
      <c r="L593" s="2">
        <v>342.9393</v>
      </c>
      <c r="M593" s="3">
        <f t="shared" si="39"/>
        <v>-0.12115344962710572</v>
      </c>
    </row>
    <row r="594" spans="1:13" x14ac:dyDescent="0.2">
      <c r="A594" s="1" t="s">
        <v>7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2.59497</v>
      </c>
      <c r="J594" s="3">
        <f t="shared" si="38"/>
        <v>-1</v>
      </c>
      <c r="K594" s="2">
        <v>0</v>
      </c>
      <c r="L594" s="2">
        <v>99.245469999999997</v>
      </c>
      <c r="M594" s="3" t="str">
        <f t="shared" si="39"/>
        <v/>
      </c>
    </row>
    <row r="595" spans="1:13" x14ac:dyDescent="0.2">
      <c r="A595" s="1" t="s">
        <v>6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351.21366</v>
      </c>
      <c r="G595" s="2">
        <v>1374.2140099999999</v>
      </c>
      <c r="H595" s="3">
        <f t="shared" si="37"/>
        <v>2.9127578636890146</v>
      </c>
      <c r="I595" s="2">
        <v>1193.66931</v>
      </c>
      <c r="J595" s="3">
        <f t="shared" si="38"/>
        <v>0.15125185718312539</v>
      </c>
      <c r="K595" s="2">
        <v>2247.5977899999998</v>
      </c>
      <c r="L595" s="2">
        <v>8068.9500099999996</v>
      </c>
      <c r="M595" s="3">
        <f t="shared" si="39"/>
        <v>2.5900328990802222</v>
      </c>
    </row>
    <row r="596" spans="1:13" x14ac:dyDescent="0.2">
      <c r="A596" s="1" t="s">
        <v>4</v>
      </c>
      <c r="B596" s="1" t="s">
        <v>83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1242</v>
      </c>
      <c r="H596" s="3" t="str">
        <f t="shared" si="37"/>
        <v/>
      </c>
      <c r="I596" s="2">
        <v>9.1549399999999999</v>
      </c>
      <c r="J596" s="3">
        <f t="shared" si="38"/>
        <v>134.66446093584449</v>
      </c>
      <c r="K596" s="2">
        <v>562.33060999999998</v>
      </c>
      <c r="L596" s="2">
        <v>1790.0952600000001</v>
      </c>
      <c r="M596" s="3">
        <f t="shared" si="39"/>
        <v>2.1833502003385519</v>
      </c>
    </row>
    <row r="597" spans="1:13" x14ac:dyDescent="0.2">
      <c r="A597" s="1" t="s">
        <v>3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196.94861</v>
      </c>
      <c r="G597" s="2">
        <v>74.234719999999996</v>
      </c>
      <c r="H597" s="3">
        <f t="shared" si="37"/>
        <v>-0.62307568456563367</v>
      </c>
      <c r="I597" s="2">
        <v>134.70407</v>
      </c>
      <c r="J597" s="3">
        <f t="shared" si="38"/>
        <v>-0.44890514443995644</v>
      </c>
      <c r="K597" s="2">
        <v>1427.6257800000001</v>
      </c>
      <c r="L597" s="2">
        <v>1326.1233</v>
      </c>
      <c r="M597" s="3">
        <f t="shared" si="39"/>
        <v>-7.1098800135144691E-2</v>
      </c>
    </row>
    <row r="598" spans="1:13" x14ac:dyDescent="0.2">
      <c r="A598" s="1" t="s">
        <v>27</v>
      </c>
      <c r="B598" s="1" t="s">
        <v>83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">
      <c r="A599" s="1" t="s">
        <v>2</v>
      </c>
      <c r="B599" s="1" t="s">
        <v>83</v>
      </c>
      <c r="C599" s="2">
        <v>0</v>
      </c>
      <c r="D599" s="2">
        <v>0</v>
      </c>
      <c r="E599" s="3" t="str">
        <f t="shared" si="36"/>
        <v/>
      </c>
      <c r="F599" s="2">
        <v>47.964480000000002</v>
      </c>
      <c r="G599" s="2">
        <v>150.17963</v>
      </c>
      <c r="H599" s="3">
        <f t="shared" si="37"/>
        <v>2.1310592755305593</v>
      </c>
      <c r="I599" s="2">
        <v>51.646099999999997</v>
      </c>
      <c r="J599" s="3">
        <f t="shared" si="38"/>
        <v>1.9078600320256518</v>
      </c>
      <c r="K599" s="2">
        <v>1278.16473</v>
      </c>
      <c r="L599" s="2">
        <v>256.22039999999998</v>
      </c>
      <c r="M599" s="3">
        <f t="shared" si="39"/>
        <v>-0.79954039257521992</v>
      </c>
    </row>
    <row r="600" spans="1:13" x14ac:dyDescent="0.2">
      <c r="A600" s="1" t="s">
        <v>34</v>
      </c>
      <c r="B600" s="1" t="s">
        <v>83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0.16125999999999999</v>
      </c>
      <c r="J600" s="3">
        <f t="shared" si="38"/>
        <v>-1</v>
      </c>
      <c r="K600" s="2">
        <v>0</v>
      </c>
      <c r="L600" s="2">
        <v>0.16125999999999999</v>
      </c>
      <c r="M600" s="3" t="str">
        <f t="shared" si="39"/>
        <v/>
      </c>
    </row>
    <row r="601" spans="1:13" x14ac:dyDescent="0.2">
      <c r="A601" s="1" t="s">
        <v>26</v>
      </c>
      <c r="B601" s="1" t="s">
        <v>83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199.90600000000001</v>
      </c>
      <c r="L601" s="2">
        <v>21.985399999999998</v>
      </c>
      <c r="M601" s="3">
        <f t="shared" si="39"/>
        <v>-0.89002131001570739</v>
      </c>
    </row>
    <row r="602" spans="1:13" x14ac:dyDescent="0.2">
      <c r="A602" s="1" t="s">
        <v>30</v>
      </c>
      <c r="B602" s="1" t="s">
        <v>83</v>
      </c>
      <c r="C602" s="2">
        <v>0</v>
      </c>
      <c r="D602" s="2">
        <v>0</v>
      </c>
      <c r="E602" s="3" t="str">
        <f t="shared" si="36"/>
        <v/>
      </c>
      <c r="F602" s="2">
        <v>38.351999999999997</v>
      </c>
      <c r="G602" s="2">
        <v>140.34746999999999</v>
      </c>
      <c r="H602" s="3">
        <f t="shared" si="37"/>
        <v>2.6594563516896121</v>
      </c>
      <c r="I602" s="2">
        <v>67.896000000000001</v>
      </c>
      <c r="J602" s="3">
        <f t="shared" si="38"/>
        <v>1.0670948214916929</v>
      </c>
      <c r="K602" s="2">
        <v>694.21608000000003</v>
      </c>
      <c r="L602" s="2">
        <v>1363.7089900000001</v>
      </c>
      <c r="M602" s="3">
        <f t="shared" si="39"/>
        <v>0.96438692402515369</v>
      </c>
    </row>
    <row r="603" spans="1:13" x14ac:dyDescent="0.2">
      <c r="A603" s="6" t="s">
        <v>0</v>
      </c>
      <c r="B603" s="6" t="s">
        <v>83</v>
      </c>
      <c r="C603" s="5">
        <v>1086.3292899999999</v>
      </c>
      <c r="D603" s="5">
        <v>0</v>
      </c>
      <c r="E603" s="4">
        <f t="shared" si="36"/>
        <v>-1</v>
      </c>
      <c r="F603" s="5">
        <v>14800.9422</v>
      </c>
      <c r="G603" s="5">
        <v>17054.73775</v>
      </c>
      <c r="H603" s="4">
        <f t="shared" si="37"/>
        <v>0.15227378902945787</v>
      </c>
      <c r="I603" s="5">
        <v>18320.638559999999</v>
      </c>
      <c r="J603" s="4">
        <f t="shared" si="38"/>
        <v>-6.9096980755020132E-2</v>
      </c>
      <c r="K603" s="5">
        <v>105877.38506</v>
      </c>
      <c r="L603" s="5">
        <v>123840.34001</v>
      </c>
      <c r="M603" s="4">
        <f t="shared" si="39"/>
        <v>0.1696580902505338</v>
      </c>
    </row>
    <row r="604" spans="1:13" x14ac:dyDescent="0.2">
      <c r="A604" s="1" t="s">
        <v>22</v>
      </c>
      <c r="B604" s="1" t="s">
        <v>82</v>
      </c>
      <c r="C604" s="2">
        <v>33.264699999999998</v>
      </c>
      <c r="D604" s="2">
        <v>0</v>
      </c>
      <c r="E604" s="3">
        <f t="shared" si="36"/>
        <v>-1</v>
      </c>
      <c r="F604" s="2">
        <v>460.03946999999999</v>
      </c>
      <c r="G604" s="2">
        <v>393.02471000000003</v>
      </c>
      <c r="H604" s="3">
        <f t="shared" si="37"/>
        <v>-0.14567176159906448</v>
      </c>
      <c r="I604" s="2">
        <v>412.64085999999998</v>
      </c>
      <c r="J604" s="3">
        <f t="shared" si="38"/>
        <v>-4.7538069787853687E-2</v>
      </c>
      <c r="K604" s="2">
        <v>3974.1550400000001</v>
      </c>
      <c r="L604" s="2">
        <v>4663.1983300000002</v>
      </c>
      <c r="M604" s="3">
        <f t="shared" si="39"/>
        <v>0.17338107926458757</v>
      </c>
    </row>
    <row r="605" spans="1:13" x14ac:dyDescent="0.2">
      <c r="A605" s="1" t="s">
        <v>21</v>
      </c>
      <c r="B605" s="1" t="s">
        <v>82</v>
      </c>
      <c r="C605" s="2">
        <v>0</v>
      </c>
      <c r="D605" s="2">
        <v>0</v>
      </c>
      <c r="E605" s="3" t="str">
        <f t="shared" si="36"/>
        <v/>
      </c>
      <c r="F605" s="2">
        <v>196.16544999999999</v>
      </c>
      <c r="G605" s="2">
        <v>106.21834</v>
      </c>
      <c r="H605" s="3">
        <f t="shared" si="37"/>
        <v>-0.45852676911250168</v>
      </c>
      <c r="I605" s="2">
        <v>26.810300000000002</v>
      </c>
      <c r="J605" s="3">
        <f t="shared" si="38"/>
        <v>2.9618482448909558</v>
      </c>
      <c r="K605" s="2">
        <v>545.26260000000002</v>
      </c>
      <c r="L605" s="2">
        <v>561.11104</v>
      </c>
      <c r="M605" s="3">
        <f t="shared" si="39"/>
        <v>2.9065701553710133E-2</v>
      </c>
    </row>
    <row r="606" spans="1:13" x14ac:dyDescent="0.2">
      <c r="A606" s="1" t="s">
        <v>20</v>
      </c>
      <c r="B606" s="1" t="s">
        <v>82</v>
      </c>
      <c r="C606" s="2">
        <v>4.3996000000000004</v>
      </c>
      <c r="D606" s="2">
        <v>0</v>
      </c>
      <c r="E606" s="3">
        <f t="shared" si="36"/>
        <v>-1</v>
      </c>
      <c r="F606" s="2">
        <v>485.99869999999999</v>
      </c>
      <c r="G606" s="2">
        <v>476.92223999999999</v>
      </c>
      <c r="H606" s="3">
        <f t="shared" si="37"/>
        <v>-1.8675893577493108E-2</v>
      </c>
      <c r="I606" s="2">
        <v>533.02008999999998</v>
      </c>
      <c r="J606" s="3">
        <f t="shared" si="38"/>
        <v>-0.10524528259338217</v>
      </c>
      <c r="K606" s="2">
        <v>4420.8850199999997</v>
      </c>
      <c r="L606" s="2">
        <v>4273.6212500000001</v>
      </c>
      <c r="M606" s="3">
        <f t="shared" si="39"/>
        <v>-3.3310925150457638E-2</v>
      </c>
    </row>
    <row r="607" spans="1:13" x14ac:dyDescent="0.2">
      <c r="A607" s="1" t="s">
        <v>19</v>
      </c>
      <c r="B607" s="1" t="s">
        <v>82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9.1629400000000008</v>
      </c>
      <c r="L607" s="2">
        <v>1.8296300000000001</v>
      </c>
      <c r="M607" s="3">
        <f t="shared" si="39"/>
        <v>-0.80032282215096906</v>
      </c>
    </row>
    <row r="608" spans="1:13" x14ac:dyDescent="0.2">
      <c r="A608" s="1" t="s">
        <v>18</v>
      </c>
      <c r="B608" s="1" t="s">
        <v>82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30.093859999999999</v>
      </c>
      <c r="L608" s="2">
        <v>1313.42073</v>
      </c>
      <c r="M608" s="3">
        <f t="shared" si="39"/>
        <v>42.644143024523942</v>
      </c>
    </row>
    <row r="609" spans="1:13" x14ac:dyDescent="0.2">
      <c r="A609" s="1" t="s">
        <v>17</v>
      </c>
      <c r="B609" s="1" t="s">
        <v>82</v>
      </c>
      <c r="C609" s="2">
        <v>0</v>
      </c>
      <c r="D609" s="2">
        <v>0</v>
      </c>
      <c r="E609" s="3" t="str">
        <f t="shared" si="36"/>
        <v/>
      </c>
      <c r="F609" s="2">
        <v>37.195279999999997</v>
      </c>
      <c r="G609" s="2">
        <v>79.098299999999995</v>
      </c>
      <c r="H609" s="3">
        <f t="shared" si="37"/>
        <v>1.1265682097298368</v>
      </c>
      <c r="I609" s="2">
        <v>6.6114899999999999</v>
      </c>
      <c r="J609" s="3">
        <f t="shared" si="38"/>
        <v>10.963763085174445</v>
      </c>
      <c r="K609" s="2">
        <v>1514.6657499999999</v>
      </c>
      <c r="L609" s="2">
        <v>646.51180999999997</v>
      </c>
      <c r="M609" s="3">
        <f t="shared" si="39"/>
        <v>-0.57316536008026853</v>
      </c>
    </row>
    <row r="610" spans="1:13" x14ac:dyDescent="0.2">
      <c r="A610" s="1" t="s">
        <v>16</v>
      </c>
      <c r="B610" s="1" t="s">
        <v>82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290.7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4.7969999999999999E-2</v>
      </c>
      <c r="L610" s="2">
        <v>290.7</v>
      </c>
      <c r="M610" s="3">
        <f t="shared" si="39"/>
        <v>6059.0375234521571</v>
      </c>
    </row>
    <row r="611" spans="1:13" x14ac:dyDescent="0.2">
      <c r="A611" s="1" t="s">
        <v>15</v>
      </c>
      <c r="B611" s="1" t="s">
        <v>82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45.013080000000002</v>
      </c>
      <c r="L611" s="2">
        <v>0</v>
      </c>
      <c r="M611" s="3">
        <f t="shared" si="39"/>
        <v>-1</v>
      </c>
    </row>
    <row r="612" spans="1:13" x14ac:dyDescent="0.2">
      <c r="A612" s="1" t="s">
        <v>14</v>
      </c>
      <c r="B612" s="1" t="s">
        <v>82</v>
      </c>
      <c r="C612" s="2">
        <v>18.217320000000001</v>
      </c>
      <c r="D612" s="2">
        <v>0</v>
      </c>
      <c r="E612" s="3">
        <f t="shared" si="36"/>
        <v>-1</v>
      </c>
      <c r="F612" s="2">
        <v>299.74356999999998</v>
      </c>
      <c r="G612" s="2">
        <v>373.21179999999998</v>
      </c>
      <c r="H612" s="3">
        <f t="shared" si="37"/>
        <v>0.24510360639262418</v>
      </c>
      <c r="I612" s="2">
        <v>174.97073</v>
      </c>
      <c r="J612" s="3">
        <f t="shared" si="38"/>
        <v>1.1329956158952985</v>
      </c>
      <c r="K612" s="2">
        <v>2716.1149300000002</v>
      </c>
      <c r="L612" s="2">
        <v>3059.62129</v>
      </c>
      <c r="M612" s="3">
        <f t="shared" si="39"/>
        <v>0.12646974404724465</v>
      </c>
    </row>
    <row r="613" spans="1:13" x14ac:dyDescent="0.2">
      <c r="A613" s="1" t="s">
        <v>13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1065.5168799999999</v>
      </c>
      <c r="G613" s="2">
        <v>601.07788000000005</v>
      </c>
      <c r="H613" s="3">
        <f t="shared" si="37"/>
        <v>-0.43588140996884062</v>
      </c>
      <c r="I613" s="2">
        <v>1158.3687199999999</v>
      </c>
      <c r="J613" s="3">
        <f t="shared" si="38"/>
        <v>-0.48109969682192377</v>
      </c>
      <c r="K613" s="2">
        <v>5046.33421</v>
      </c>
      <c r="L613" s="2">
        <v>7805.5046199999997</v>
      </c>
      <c r="M613" s="3">
        <f t="shared" si="39"/>
        <v>0.54676727604214692</v>
      </c>
    </row>
    <row r="614" spans="1:13" x14ac:dyDescent="0.2">
      <c r="A614" s="1" t="s">
        <v>12</v>
      </c>
      <c r="B614" s="1" t="s">
        <v>82</v>
      </c>
      <c r="C614" s="2">
        <v>0</v>
      </c>
      <c r="D614" s="2">
        <v>0</v>
      </c>
      <c r="E614" s="3" t="str">
        <f t="shared" si="36"/>
        <v/>
      </c>
      <c r="F614" s="2">
        <v>26.197620000000001</v>
      </c>
      <c r="G614" s="2">
        <v>11.190340000000001</v>
      </c>
      <c r="H614" s="3">
        <f t="shared" si="37"/>
        <v>-0.5728489839916755</v>
      </c>
      <c r="I614" s="2">
        <v>8.1021199999999993</v>
      </c>
      <c r="J614" s="3">
        <f t="shared" si="38"/>
        <v>0.38116196748505349</v>
      </c>
      <c r="K614" s="2">
        <v>167.35624999999999</v>
      </c>
      <c r="L614" s="2">
        <v>90.631200000000007</v>
      </c>
      <c r="M614" s="3">
        <f t="shared" si="39"/>
        <v>-0.45845344885536088</v>
      </c>
    </row>
    <row r="615" spans="1:13" x14ac:dyDescent="0.2">
      <c r="A615" s="1" t="s">
        <v>11</v>
      </c>
      <c r="B615" s="1" t="s">
        <v>82</v>
      </c>
      <c r="C615" s="2">
        <v>19.658719999999999</v>
      </c>
      <c r="D615" s="2">
        <v>0</v>
      </c>
      <c r="E615" s="3">
        <f t="shared" si="36"/>
        <v>-1</v>
      </c>
      <c r="F615" s="2">
        <v>988.22734000000003</v>
      </c>
      <c r="G615" s="2">
        <v>1484.8028899999999</v>
      </c>
      <c r="H615" s="3">
        <f t="shared" si="37"/>
        <v>0.50249120814649784</v>
      </c>
      <c r="I615" s="2">
        <v>1213.4454499999999</v>
      </c>
      <c r="J615" s="3">
        <f t="shared" si="38"/>
        <v>0.22362557789474602</v>
      </c>
      <c r="K615" s="2">
        <v>9486.8789400000005</v>
      </c>
      <c r="L615" s="2">
        <v>10131.703939999999</v>
      </c>
      <c r="M615" s="3">
        <f t="shared" si="39"/>
        <v>6.7970193788516875E-2</v>
      </c>
    </row>
    <row r="616" spans="1:13" x14ac:dyDescent="0.2">
      <c r="A616" s="1" t="s">
        <v>10</v>
      </c>
      <c r="B616" s="1" t="s">
        <v>82</v>
      </c>
      <c r="C616" s="2">
        <v>29.188960000000002</v>
      </c>
      <c r="D616" s="2">
        <v>0</v>
      </c>
      <c r="E616" s="3">
        <f t="shared" si="36"/>
        <v>-1</v>
      </c>
      <c r="F616" s="2">
        <v>597.86184000000003</v>
      </c>
      <c r="G616" s="2">
        <v>758.40075000000002</v>
      </c>
      <c r="H616" s="3">
        <f t="shared" si="37"/>
        <v>0.26852175412299273</v>
      </c>
      <c r="I616" s="2">
        <v>757.54483000000005</v>
      </c>
      <c r="J616" s="3">
        <f t="shared" si="38"/>
        <v>1.1298605258780459E-3</v>
      </c>
      <c r="K616" s="2">
        <v>4830.4602800000002</v>
      </c>
      <c r="L616" s="2">
        <v>5082.2997100000002</v>
      </c>
      <c r="M616" s="3">
        <f t="shared" si="39"/>
        <v>5.2135700409899677E-2</v>
      </c>
    </row>
    <row r="617" spans="1:13" x14ac:dyDescent="0.2">
      <c r="A617" s="1" t="s">
        <v>28</v>
      </c>
      <c r="B617" s="1" t="s">
        <v>82</v>
      </c>
      <c r="C617" s="2">
        <v>0</v>
      </c>
      <c r="D617" s="2">
        <v>0</v>
      </c>
      <c r="E617" s="3" t="str">
        <f t="shared" si="36"/>
        <v/>
      </c>
      <c r="F617" s="2">
        <v>1.8804700000000001</v>
      </c>
      <c r="G617" s="2">
        <v>0</v>
      </c>
      <c r="H617" s="3">
        <f t="shared" si="37"/>
        <v>-1</v>
      </c>
      <c r="I617" s="2">
        <v>0</v>
      </c>
      <c r="J617" s="3" t="str">
        <f t="shared" si="38"/>
        <v/>
      </c>
      <c r="K617" s="2">
        <v>15.626749999999999</v>
      </c>
      <c r="L617" s="2">
        <v>5.71096</v>
      </c>
      <c r="M617" s="3">
        <f t="shared" si="39"/>
        <v>-0.63453949157694334</v>
      </c>
    </row>
    <row r="618" spans="1:13" x14ac:dyDescent="0.2">
      <c r="A618" s="1" t="s">
        <v>9</v>
      </c>
      <c r="B618" s="1" t="s">
        <v>82</v>
      </c>
      <c r="C618" s="2">
        <v>0</v>
      </c>
      <c r="D618" s="2">
        <v>0</v>
      </c>
      <c r="E618" s="3" t="str">
        <f t="shared" si="36"/>
        <v/>
      </c>
      <c r="F618" s="2">
        <v>25.309439999999999</v>
      </c>
      <c r="G618" s="2">
        <v>0</v>
      </c>
      <c r="H618" s="3">
        <f t="shared" si="37"/>
        <v>-1</v>
      </c>
      <c r="I618" s="2">
        <v>13.555479999999999</v>
      </c>
      <c r="J618" s="3">
        <f t="shared" si="38"/>
        <v>-1</v>
      </c>
      <c r="K618" s="2">
        <v>145.55870999999999</v>
      </c>
      <c r="L618" s="2">
        <v>45.573540000000001</v>
      </c>
      <c r="M618" s="3">
        <f t="shared" si="39"/>
        <v>-0.68690612880534596</v>
      </c>
    </row>
    <row r="619" spans="1:13" x14ac:dyDescent="0.2">
      <c r="A619" s="1" t="s">
        <v>8</v>
      </c>
      <c r="B619" s="1" t="s">
        <v>82</v>
      </c>
      <c r="C619" s="2">
        <v>24.641999999999999</v>
      </c>
      <c r="D619" s="2">
        <v>0</v>
      </c>
      <c r="E619" s="3">
        <f t="shared" si="36"/>
        <v>-1</v>
      </c>
      <c r="F619" s="2">
        <v>171.40709000000001</v>
      </c>
      <c r="G619" s="2">
        <v>308.19141999999999</v>
      </c>
      <c r="H619" s="3">
        <f t="shared" si="37"/>
        <v>0.79800858879291381</v>
      </c>
      <c r="I619" s="2">
        <v>308.20170999999999</v>
      </c>
      <c r="J619" s="3">
        <f t="shared" si="38"/>
        <v>-3.3387225528369591E-5</v>
      </c>
      <c r="K619" s="2">
        <v>2220.80123</v>
      </c>
      <c r="L619" s="2">
        <v>2691.5695099999998</v>
      </c>
      <c r="M619" s="3">
        <f t="shared" si="39"/>
        <v>0.21198127668544187</v>
      </c>
    </row>
    <row r="620" spans="1:13" x14ac:dyDescent="0.2">
      <c r="A620" s="1" t="s">
        <v>7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11.83126</v>
      </c>
      <c r="G620" s="2">
        <v>1.2956000000000001</v>
      </c>
      <c r="H620" s="3">
        <f t="shared" si="37"/>
        <v>-0.89049348928178396</v>
      </c>
      <c r="I620" s="2">
        <v>3.8389199999999999</v>
      </c>
      <c r="J620" s="3">
        <f t="shared" si="38"/>
        <v>-0.66250924739249584</v>
      </c>
      <c r="K620" s="2">
        <v>34.417729999999999</v>
      </c>
      <c r="L620" s="2">
        <v>18.544429999999998</v>
      </c>
      <c r="M620" s="3">
        <f t="shared" si="39"/>
        <v>-0.46119543618942915</v>
      </c>
    </row>
    <row r="621" spans="1:13" x14ac:dyDescent="0.2">
      <c r="A621" s="1" t="s">
        <v>6</v>
      </c>
      <c r="B621" s="1" t="s">
        <v>82</v>
      </c>
      <c r="C621" s="2">
        <v>10.124599999999999</v>
      </c>
      <c r="D621" s="2">
        <v>0</v>
      </c>
      <c r="E621" s="3">
        <f t="shared" si="36"/>
        <v>-1</v>
      </c>
      <c r="F621" s="2">
        <v>1283.9146000000001</v>
      </c>
      <c r="G621" s="2">
        <v>2395.0023900000001</v>
      </c>
      <c r="H621" s="3">
        <f t="shared" si="37"/>
        <v>0.86539072770104797</v>
      </c>
      <c r="I621" s="2">
        <v>1121.7142100000001</v>
      </c>
      <c r="J621" s="3">
        <f t="shared" si="38"/>
        <v>1.1351270837515735</v>
      </c>
      <c r="K621" s="2">
        <v>13847.771280000001</v>
      </c>
      <c r="L621" s="2">
        <v>14884.286990000001</v>
      </c>
      <c r="M621" s="3">
        <f t="shared" si="39"/>
        <v>7.4850724282037762E-2</v>
      </c>
    </row>
    <row r="622" spans="1:13" x14ac:dyDescent="0.2">
      <c r="A622" s="1" t="s">
        <v>4</v>
      </c>
      <c r="B622" s="1" t="s">
        <v>82</v>
      </c>
      <c r="C622" s="2">
        <v>11.825760000000001</v>
      </c>
      <c r="D622" s="2">
        <v>0</v>
      </c>
      <c r="E622" s="3">
        <f t="shared" si="36"/>
        <v>-1</v>
      </c>
      <c r="F622" s="2">
        <v>684.52341999999999</v>
      </c>
      <c r="G622" s="2">
        <v>849.84907999999996</v>
      </c>
      <c r="H622" s="3">
        <f t="shared" si="37"/>
        <v>0.24151936247849637</v>
      </c>
      <c r="I622" s="2">
        <v>571.55673000000002</v>
      </c>
      <c r="J622" s="3">
        <f t="shared" si="38"/>
        <v>0.48690241124446199</v>
      </c>
      <c r="K622" s="2">
        <v>5478.1494000000002</v>
      </c>
      <c r="L622" s="2">
        <v>5248.8656600000004</v>
      </c>
      <c r="M622" s="3">
        <f t="shared" si="39"/>
        <v>-4.1854232745094477E-2</v>
      </c>
    </row>
    <row r="623" spans="1:13" x14ac:dyDescent="0.2">
      <c r="A623" s="1" t="s">
        <v>24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492.58497999999997</v>
      </c>
      <c r="G623" s="2">
        <v>293.20128999999997</v>
      </c>
      <c r="H623" s="3">
        <f t="shared" si="37"/>
        <v>-0.40477013732737044</v>
      </c>
      <c r="I623" s="2">
        <v>90.811800000000005</v>
      </c>
      <c r="J623" s="3">
        <f t="shared" si="38"/>
        <v>2.2286695121118618</v>
      </c>
      <c r="K623" s="2">
        <v>5099.2350900000001</v>
      </c>
      <c r="L623" s="2">
        <v>5303.1216000000004</v>
      </c>
      <c r="M623" s="3">
        <f t="shared" si="39"/>
        <v>3.9983743914815406E-2</v>
      </c>
    </row>
    <row r="624" spans="1:13" x14ac:dyDescent="0.2">
      <c r="A624" s="1" t="s">
        <v>3</v>
      </c>
      <c r="B624" s="1" t="s">
        <v>82</v>
      </c>
      <c r="C624" s="2">
        <v>0</v>
      </c>
      <c r="D624" s="2">
        <v>0</v>
      </c>
      <c r="E624" s="3" t="str">
        <f t="shared" si="36"/>
        <v/>
      </c>
      <c r="F624" s="2">
        <v>0.48199999999999998</v>
      </c>
      <c r="G624" s="2">
        <v>117.63229</v>
      </c>
      <c r="H624" s="3">
        <f t="shared" si="37"/>
        <v>243.05039419087137</v>
      </c>
      <c r="I624" s="2">
        <v>44.272399999999998</v>
      </c>
      <c r="J624" s="3">
        <f t="shared" si="38"/>
        <v>1.657011817746497</v>
      </c>
      <c r="K624" s="2">
        <v>205.20472000000001</v>
      </c>
      <c r="L624" s="2">
        <v>224.25212999999999</v>
      </c>
      <c r="M624" s="3">
        <f t="shared" si="39"/>
        <v>9.2821500402134882E-2</v>
      </c>
    </row>
    <row r="625" spans="1:13" x14ac:dyDescent="0.2">
      <c r="A625" s="1" t="s">
        <v>27</v>
      </c>
      <c r="B625" s="1" t="s">
        <v>82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80</v>
      </c>
      <c r="M625" s="3" t="str">
        <f t="shared" si="39"/>
        <v/>
      </c>
    </row>
    <row r="626" spans="1:13" x14ac:dyDescent="0.2">
      <c r="A626" s="1" t="s">
        <v>2</v>
      </c>
      <c r="B626" s="1" t="s">
        <v>82</v>
      </c>
      <c r="C626" s="2">
        <v>37.052520000000001</v>
      </c>
      <c r="D626" s="2">
        <v>0</v>
      </c>
      <c r="E626" s="3">
        <f t="shared" si="36"/>
        <v>-1</v>
      </c>
      <c r="F626" s="2">
        <v>1363.3859</v>
      </c>
      <c r="G626" s="2">
        <v>1098.7306599999999</v>
      </c>
      <c r="H626" s="3">
        <f t="shared" si="37"/>
        <v>-0.19411616329609982</v>
      </c>
      <c r="I626" s="2">
        <v>839.31002999999998</v>
      </c>
      <c r="J626" s="3">
        <f t="shared" si="38"/>
        <v>0.30908796598081878</v>
      </c>
      <c r="K626" s="2">
        <v>7762.2456499999998</v>
      </c>
      <c r="L626" s="2">
        <v>7806.53467</v>
      </c>
      <c r="M626" s="3">
        <f t="shared" si="39"/>
        <v>5.7056967786119905E-3</v>
      </c>
    </row>
    <row r="627" spans="1:13" x14ac:dyDescent="0.2">
      <c r="A627" s="1" t="s">
        <v>26</v>
      </c>
      <c r="B627" s="1" t="s">
        <v>82</v>
      </c>
      <c r="C627" s="2">
        <v>0</v>
      </c>
      <c r="D627" s="2">
        <v>0</v>
      </c>
      <c r="E627" s="3" t="str">
        <f t="shared" si="36"/>
        <v/>
      </c>
      <c r="F627" s="2">
        <v>0.25</v>
      </c>
      <c r="G627" s="2">
        <v>0</v>
      </c>
      <c r="H627" s="3">
        <f t="shared" si="37"/>
        <v>-1</v>
      </c>
      <c r="I627" s="2">
        <v>0</v>
      </c>
      <c r="J627" s="3" t="str">
        <f t="shared" si="38"/>
        <v/>
      </c>
      <c r="K627" s="2">
        <v>2.4530699999999999</v>
      </c>
      <c r="L627" s="2">
        <v>2.47512</v>
      </c>
      <c r="M627" s="3">
        <f t="shared" si="39"/>
        <v>8.9887365627561167E-3</v>
      </c>
    </row>
    <row r="628" spans="1:13" x14ac:dyDescent="0.2">
      <c r="A628" s="1" t="s">
        <v>30</v>
      </c>
      <c r="B628" s="1" t="s">
        <v>82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5.5965999999999996</v>
      </c>
      <c r="L628" s="2">
        <v>5.3171999999999997</v>
      </c>
      <c r="M628" s="3">
        <f t="shared" si="39"/>
        <v>-4.9923167637494159E-2</v>
      </c>
    </row>
    <row r="629" spans="1:13" x14ac:dyDescent="0.2">
      <c r="A629" s="6" t="s">
        <v>0</v>
      </c>
      <c r="B629" s="6" t="s">
        <v>82</v>
      </c>
      <c r="C629" s="5">
        <v>188.37418</v>
      </c>
      <c r="D629" s="5">
        <v>0</v>
      </c>
      <c r="E629" s="4">
        <f t="shared" si="36"/>
        <v>-1</v>
      </c>
      <c r="F629" s="5">
        <v>8192.5153100000007</v>
      </c>
      <c r="G629" s="5">
        <v>9638.5499799999998</v>
      </c>
      <c r="H629" s="4">
        <f t="shared" si="37"/>
        <v>0.17650680105961247</v>
      </c>
      <c r="I629" s="5">
        <v>7284.7758700000004</v>
      </c>
      <c r="J629" s="4">
        <f t="shared" si="38"/>
        <v>0.32310865179713466</v>
      </c>
      <c r="K629" s="5">
        <v>67603.491099999999</v>
      </c>
      <c r="L629" s="5">
        <v>74236.405360000004</v>
      </c>
      <c r="M629" s="4">
        <f t="shared" si="39"/>
        <v>9.8114966432554684E-2</v>
      </c>
    </row>
    <row r="630" spans="1:13" x14ac:dyDescent="0.2">
      <c r="A630" s="1" t="s">
        <v>22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0.15991</v>
      </c>
      <c r="G630" s="2">
        <v>4.7603900000000001</v>
      </c>
      <c r="H630" s="3">
        <f t="shared" si="37"/>
        <v>28.769182665249204</v>
      </c>
      <c r="I630" s="2">
        <v>1.1614</v>
      </c>
      <c r="J630" s="3">
        <f t="shared" si="38"/>
        <v>3.0988376097812989</v>
      </c>
      <c r="K630" s="2">
        <v>115.77419999999999</v>
      </c>
      <c r="L630" s="2">
        <v>17.644739999999999</v>
      </c>
      <c r="M630" s="3">
        <f t="shared" si="39"/>
        <v>-0.84759350528874311</v>
      </c>
    </row>
    <row r="631" spans="1:13" x14ac:dyDescent="0.2">
      <c r="A631" s="1" t="s">
        <v>21</v>
      </c>
      <c r="B631" s="1" t="s">
        <v>81</v>
      </c>
      <c r="C631" s="2">
        <v>0</v>
      </c>
      <c r="D631" s="2">
        <v>0</v>
      </c>
      <c r="E631" s="3" t="str">
        <f t="shared" si="36"/>
        <v/>
      </c>
      <c r="F631" s="2">
        <v>38.548769999999998</v>
      </c>
      <c r="G631" s="2">
        <v>143.82024000000001</v>
      </c>
      <c r="H631" s="3">
        <f t="shared" si="37"/>
        <v>2.7308645645503091</v>
      </c>
      <c r="I631" s="2">
        <v>68.447059999999993</v>
      </c>
      <c r="J631" s="3">
        <f t="shared" si="38"/>
        <v>1.1011894448059572</v>
      </c>
      <c r="K631" s="2">
        <v>339.04183999999998</v>
      </c>
      <c r="L631" s="2">
        <v>597.40480000000002</v>
      </c>
      <c r="M631" s="3">
        <f t="shared" si="39"/>
        <v>0.76203857317433177</v>
      </c>
    </row>
    <row r="632" spans="1:13" x14ac:dyDescent="0.2">
      <c r="A632" s="1" t="s">
        <v>20</v>
      </c>
      <c r="B632" s="1" t="s">
        <v>81</v>
      </c>
      <c r="C632" s="2">
        <v>0.27100000000000002</v>
      </c>
      <c r="D632" s="2">
        <v>1.6699600000000001</v>
      </c>
      <c r="E632" s="3">
        <f t="shared" si="36"/>
        <v>5.1622140221402217</v>
      </c>
      <c r="F632" s="2">
        <v>0.43567</v>
      </c>
      <c r="G632" s="2">
        <v>7.2842900000000004</v>
      </c>
      <c r="H632" s="3">
        <f t="shared" si="37"/>
        <v>15.719742006564601</v>
      </c>
      <c r="I632" s="2">
        <v>41.774729999999998</v>
      </c>
      <c r="J632" s="3">
        <f t="shared" si="38"/>
        <v>-0.82562927396538521</v>
      </c>
      <c r="K632" s="2">
        <v>33.920610000000003</v>
      </c>
      <c r="L632" s="2">
        <v>134.77010000000001</v>
      </c>
      <c r="M632" s="3">
        <f t="shared" si="39"/>
        <v>2.9731036676522034</v>
      </c>
    </row>
    <row r="633" spans="1:13" x14ac:dyDescent="0.2">
      <c r="A633" s="1" t="s">
        <v>19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5.4100000000000002E-2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0.17879</v>
      </c>
      <c r="L633" s="2">
        <v>5.4100000000000002E-2</v>
      </c>
      <c r="M633" s="3">
        <f t="shared" si="39"/>
        <v>-0.69741036970747805</v>
      </c>
    </row>
    <row r="634" spans="1:13" x14ac:dyDescent="0.2">
      <c r="A634" s="1" t="s">
        <v>18</v>
      </c>
      <c r="B634" s="1" t="s">
        <v>81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7.7860100000000001</v>
      </c>
      <c r="L634" s="2">
        <v>0.38965</v>
      </c>
      <c r="M634" s="3">
        <f t="shared" si="39"/>
        <v>-0.94995511179667125</v>
      </c>
    </row>
    <row r="635" spans="1:13" x14ac:dyDescent="0.2">
      <c r="A635" s="1" t="s">
        <v>17</v>
      </c>
      <c r="B635" s="1" t="s">
        <v>81</v>
      </c>
      <c r="C635" s="2">
        <v>0</v>
      </c>
      <c r="D635" s="2">
        <v>0</v>
      </c>
      <c r="E635" s="3" t="str">
        <f t="shared" si="36"/>
        <v/>
      </c>
      <c r="F635" s="2">
        <v>35.571829999999999</v>
      </c>
      <c r="G635" s="2">
        <v>35.277140000000003</v>
      </c>
      <c r="H635" s="3">
        <f t="shared" si="37"/>
        <v>-8.2843643411091294E-3</v>
      </c>
      <c r="I635" s="2">
        <v>27.687470000000001</v>
      </c>
      <c r="J635" s="3">
        <f t="shared" si="38"/>
        <v>0.27411930378615312</v>
      </c>
      <c r="K635" s="2">
        <v>222.52506</v>
      </c>
      <c r="L635" s="2">
        <v>894.78989000000001</v>
      </c>
      <c r="M635" s="3">
        <f t="shared" si="39"/>
        <v>3.0210747050242341</v>
      </c>
    </row>
    <row r="636" spans="1:13" x14ac:dyDescent="0.2">
      <c r="A636" s="1" t="s">
        <v>16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5.5522200000000002</v>
      </c>
      <c r="H636" s="3" t="str">
        <f t="shared" si="37"/>
        <v/>
      </c>
      <c r="I636" s="2">
        <v>12.88259</v>
      </c>
      <c r="J636" s="3">
        <f t="shared" si="38"/>
        <v>-0.56901368436005495</v>
      </c>
      <c r="K636" s="2">
        <v>6.0859800000000002</v>
      </c>
      <c r="L636" s="2">
        <v>25.690760000000001</v>
      </c>
      <c r="M636" s="3">
        <f t="shared" si="39"/>
        <v>3.221302074604254</v>
      </c>
    </row>
    <row r="637" spans="1:13" x14ac:dyDescent="0.2">
      <c r="A637" s="1" t="s">
        <v>14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0.97252000000000005</v>
      </c>
      <c r="L637" s="2">
        <v>0</v>
      </c>
      <c r="M637" s="3">
        <f t="shared" si="39"/>
        <v>-1</v>
      </c>
    </row>
    <row r="638" spans="1:13" x14ac:dyDescent="0.2">
      <c r="A638" s="1" t="s">
        <v>13</v>
      </c>
      <c r="B638" s="1" t="s">
        <v>81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74.298490000000001</v>
      </c>
      <c r="H638" s="3" t="str">
        <f t="shared" si="37"/>
        <v/>
      </c>
      <c r="I638" s="2">
        <v>8.8307099999999998</v>
      </c>
      <c r="J638" s="3">
        <f t="shared" si="38"/>
        <v>7.4136485061790047</v>
      </c>
      <c r="K638" s="2">
        <v>760.67894999999999</v>
      </c>
      <c r="L638" s="2">
        <v>91.104290000000006</v>
      </c>
      <c r="M638" s="3">
        <f t="shared" si="39"/>
        <v>-0.88023292875397696</v>
      </c>
    </row>
    <row r="639" spans="1:13" x14ac:dyDescent="0.2">
      <c r="A639" s="1" t="s">
        <v>12</v>
      </c>
      <c r="B639" s="1" t="s">
        <v>81</v>
      </c>
      <c r="C639" s="2">
        <v>116.50242</v>
      </c>
      <c r="D639" s="2">
        <v>0</v>
      </c>
      <c r="E639" s="3">
        <f t="shared" si="36"/>
        <v>-1</v>
      </c>
      <c r="F639" s="2">
        <v>1706.4398100000001</v>
      </c>
      <c r="G639" s="2">
        <v>2481.2735499999999</v>
      </c>
      <c r="H639" s="3">
        <f t="shared" si="37"/>
        <v>0.45406450052287495</v>
      </c>
      <c r="I639" s="2">
        <v>2159.5358700000002</v>
      </c>
      <c r="J639" s="3">
        <f t="shared" si="38"/>
        <v>0.14898464270473077</v>
      </c>
      <c r="K639" s="2">
        <v>12315.64782</v>
      </c>
      <c r="L639" s="2">
        <v>13258.12853</v>
      </c>
      <c r="M639" s="3">
        <f t="shared" si="39"/>
        <v>7.6527091694637228E-2</v>
      </c>
    </row>
    <row r="640" spans="1:13" x14ac:dyDescent="0.2">
      <c r="A640" s="1" t="s">
        <v>11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166.86114000000001</v>
      </c>
      <c r="G640" s="2">
        <v>70.397239999999996</v>
      </c>
      <c r="H640" s="3">
        <f t="shared" si="37"/>
        <v>-0.57810883948173919</v>
      </c>
      <c r="I640" s="2">
        <v>95.50094</v>
      </c>
      <c r="J640" s="3">
        <f t="shared" si="38"/>
        <v>-0.26286338124001718</v>
      </c>
      <c r="K640" s="2">
        <v>251.71766</v>
      </c>
      <c r="L640" s="2">
        <v>491.53008999999997</v>
      </c>
      <c r="M640" s="3">
        <f t="shared" si="39"/>
        <v>0.95270403355886901</v>
      </c>
    </row>
    <row r="641" spans="1:13" x14ac:dyDescent="0.2">
      <c r="A641" s="1" t="s">
        <v>10</v>
      </c>
      <c r="B641" s="1" t="s">
        <v>81</v>
      </c>
      <c r="C641" s="2">
        <v>27.61514</v>
      </c>
      <c r="D641" s="2">
        <v>1.69356</v>
      </c>
      <c r="E641" s="3">
        <f t="shared" si="36"/>
        <v>-0.93867277153039963</v>
      </c>
      <c r="F641" s="2">
        <v>275.88760000000002</v>
      </c>
      <c r="G641" s="2">
        <v>202.41381999999999</v>
      </c>
      <c r="H641" s="3">
        <f t="shared" si="37"/>
        <v>-0.26631780478716705</v>
      </c>
      <c r="I641" s="2">
        <v>139.54472000000001</v>
      </c>
      <c r="J641" s="3">
        <f t="shared" si="38"/>
        <v>0.45053012396312786</v>
      </c>
      <c r="K641" s="2">
        <v>1359.8370299999999</v>
      </c>
      <c r="L641" s="2">
        <v>909.88454999999999</v>
      </c>
      <c r="M641" s="3">
        <f t="shared" si="39"/>
        <v>-0.33088706225333486</v>
      </c>
    </row>
    <row r="642" spans="1:13" x14ac:dyDescent="0.2">
      <c r="A642" s="1" t="s">
        <v>28</v>
      </c>
      <c r="B642" s="1" t="s">
        <v>81</v>
      </c>
      <c r="C642" s="2">
        <v>0</v>
      </c>
      <c r="D642" s="2">
        <v>0</v>
      </c>
      <c r="E642" s="3" t="str">
        <f t="shared" si="36"/>
        <v/>
      </c>
      <c r="F642" s="2">
        <v>59.399940000000001</v>
      </c>
      <c r="G642" s="2">
        <v>85.880089999999996</v>
      </c>
      <c r="H642" s="3">
        <f t="shared" si="37"/>
        <v>0.44579422134096425</v>
      </c>
      <c r="I642" s="2">
        <v>88.019090000000006</v>
      </c>
      <c r="J642" s="3">
        <f t="shared" si="38"/>
        <v>-2.4301546403172392E-2</v>
      </c>
      <c r="K642" s="2">
        <v>325.98820000000001</v>
      </c>
      <c r="L642" s="2">
        <v>391.41638999999998</v>
      </c>
      <c r="M642" s="3">
        <f t="shared" si="39"/>
        <v>0.20070723418823122</v>
      </c>
    </row>
    <row r="643" spans="1:13" x14ac:dyDescent="0.2">
      <c r="A643" s="1" t="s">
        <v>9</v>
      </c>
      <c r="B643" s="1" t="s">
        <v>81</v>
      </c>
      <c r="C643" s="2">
        <v>0</v>
      </c>
      <c r="D643" s="2">
        <v>0</v>
      </c>
      <c r="E643" s="3" t="str">
        <f t="shared" si="36"/>
        <v/>
      </c>
      <c r="F643" s="2">
        <v>2.1465700000000001</v>
      </c>
      <c r="G643" s="2">
        <v>4.0655200000000002</v>
      </c>
      <c r="H643" s="3">
        <f t="shared" si="37"/>
        <v>0.89396106346403803</v>
      </c>
      <c r="I643" s="2">
        <v>1.68757</v>
      </c>
      <c r="J643" s="3">
        <f t="shared" si="38"/>
        <v>1.4090971041201255</v>
      </c>
      <c r="K643" s="2">
        <v>69.445139999999995</v>
      </c>
      <c r="L643" s="2">
        <v>57.733330000000002</v>
      </c>
      <c r="M643" s="3">
        <f t="shared" si="39"/>
        <v>-0.16864837481787776</v>
      </c>
    </row>
    <row r="644" spans="1:13" x14ac:dyDescent="0.2">
      <c r="A644" s="1" t="s">
        <v>8</v>
      </c>
      <c r="B644" s="1" t="s">
        <v>81</v>
      </c>
      <c r="C644" s="2">
        <v>78.111729999999994</v>
      </c>
      <c r="D644" s="2">
        <v>0</v>
      </c>
      <c r="E644" s="3">
        <f t="shared" si="36"/>
        <v>-1</v>
      </c>
      <c r="F644" s="2">
        <v>412.18167999999997</v>
      </c>
      <c r="G644" s="2">
        <v>241.33812</v>
      </c>
      <c r="H644" s="3">
        <f t="shared" si="37"/>
        <v>-0.4144860586719914</v>
      </c>
      <c r="I644" s="2">
        <v>92.771100000000004</v>
      </c>
      <c r="J644" s="3">
        <f t="shared" si="38"/>
        <v>1.6014364387185234</v>
      </c>
      <c r="K644" s="2">
        <v>1189.08563</v>
      </c>
      <c r="L644" s="2">
        <v>787.34433999999999</v>
      </c>
      <c r="M644" s="3">
        <f t="shared" si="39"/>
        <v>-0.33785732487575348</v>
      </c>
    </row>
    <row r="645" spans="1:13" x14ac:dyDescent="0.2">
      <c r="A645" s="1" t="s">
        <v>7</v>
      </c>
      <c r="B645" s="1" t="s">
        <v>81</v>
      </c>
      <c r="C645" s="2">
        <v>5.4052100000000003</v>
      </c>
      <c r="D645" s="2">
        <v>5.3493000000000004</v>
      </c>
      <c r="E645" s="3">
        <f t="shared" ref="E645:E708" si="40">IF(C645=0,"",(D645/C645-1))</f>
        <v>-1.0343723925619885E-2</v>
      </c>
      <c r="F645" s="2">
        <v>40.940339999999999</v>
      </c>
      <c r="G645" s="2">
        <v>37.554119999999998</v>
      </c>
      <c r="H645" s="3">
        <f t="shared" ref="H645:H708" si="41">IF(F645=0,"",(G645/F645-1))</f>
        <v>-8.2711086424782976E-2</v>
      </c>
      <c r="I645" s="2">
        <v>146.23302000000001</v>
      </c>
      <c r="J645" s="3">
        <f t="shared" ref="J645:J708" si="42">IF(I645=0,"",(G645/I645-1))</f>
        <v>-0.7431898759938077</v>
      </c>
      <c r="K645" s="2">
        <v>633.42849000000001</v>
      </c>
      <c r="L645" s="2">
        <v>781.34258999999997</v>
      </c>
      <c r="M645" s="3">
        <f t="shared" ref="M645:M708" si="43">IF(K645=0,"",(L645/K645-1))</f>
        <v>0.23351349415938016</v>
      </c>
    </row>
    <row r="646" spans="1:13" x14ac:dyDescent="0.2">
      <c r="A646" s="1" t="s">
        <v>6</v>
      </c>
      <c r="B646" s="1" t="s">
        <v>81</v>
      </c>
      <c r="C646" s="2">
        <v>1.7</v>
      </c>
      <c r="D646" s="2">
        <v>7.1831300000000002</v>
      </c>
      <c r="E646" s="3">
        <f t="shared" si="40"/>
        <v>3.2253705882352941</v>
      </c>
      <c r="F646" s="2">
        <v>13.276450000000001</v>
      </c>
      <c r="G646" s="2">
        <v>35.207949999999997</v>
      </c>
      <c r="H646" s="3">
        <f t="shared" si="41"/>
        <v>1.6519099608705639</v>
      </c>
      <c r="I646" s="2">
        <v>16.410609999999998</v>
      </c>
      <c r="J646" s="3">
        <f t="shared" si="42"/>
        <v>1.1454382256357318</v>
      </c>
      <c r="K646" s="2">
        <v>175.70681999999999</v>
      </c>
      <c r="L646" s="2">
        <v>140.53799000000001</v>
      </c>
      <c r="M646" s="3">
        <f t="shared" si="43"/>
        <v>-0.20015631721068072</v>
      </c>
    </row>
    <row r="647" spans="1:13" x14ac:dyDescent="0.2">
      <c r="A647" s="1" t="s">
        <v>4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9.1756200000000003</v>
      </c>
      <c r="G647" s="2">
        <v>102.37374</v>
      </c>
      <c r="H647" s="3">
        <f t="shared" si="41"/>
        <v>10.157146873998705</v>
      </c>
      <c r="I647" s="2">
        <v>3.8561299999999998</v>
      </c>
      <c r="J647" s="3">
        <f t="shared" si="42"/>
        <v>25.548311389916833</v>
      </c>
      <c r="K647" s="2">
        <v>606.74069999999995</v>
      </c>
      <c r="L647" s="2">
        <v>608.27189999999996</v>
      </c>
      <c r="M647" s="3">
        <f t="shared" si="43"/>
        <v>2.5236480756936075E-3</v>
      </c>
    </row>
    <row r="648" spans="1:13" x14ac:dyDescent="0.2">
      <c r="A648" s="1" t="s">
        <v>24</v>
      </c>
      <c r="B648" s="1" t="s">
        <v>81</v>
      </c>
      <c r="C648" s="2">
        <v>0</v>
      </c>
      <c r="D648" s="2">
        <v>0</v>
      </c>
      <c r="E648" s="3" t="str">
        <f t="shared" si="40"/>
        <v/>
      </c>
      <c r="F648" s="2">
        <v>2.4399999999999999E-3</v>
      </c>
      <c r="G648" s="2">
        <v>0</v>
      </c>
      <c r="H648" s="3">
        <f t="shared" si="41"/>
        <v>-1</v>
      </c>
      <c r="I648" s="2">
        <v>0</v>
      </c>
      <c r="J648" s="3" t="str">
        <f t="shared" si="42"/>
        <v/>
      </c>
      <c r="K648" s="2">
        <v>0.27356999999999998</v>
      </c>
      <c r="L648" s="2">
        <v>160.22406000000001</v>
      </c>
      <c r="M648" s="3">
        <f t="shared" si="43"/>
        <v>584.67847351683304</v>
      </c>
    </row>
    <row r="649" spans="1:13" x14ac:dyDescent="0.2">
      <c r="A649" s="1" t="s">
        <v>3</v>
      </c>
      <c r="B649" s="1" t="s">
        <v>81</v>
      </c>
      <c r="C649" s="2">
        <v>0</v>
      </c>
      <c r="D649" s="2">
        <v>0</v>
      </c>
      <c r="E649" s="3" t="str">
        <f t="shared" si="40"/>
        <v/>
      </c>
      <c r="F649" s="2">
        <v>47.92154</v>
      </c>
      <c r="G649" s="2">
        <v>135.74967000000001</v>
      </c>
      <c r="H649" s="3">
        <f t="shared" si="41"/>
        <v>1.8327484884667733</v>
      </c>
      <c r="I649" s="2">
        <v>95.640860000000004</v>
      </c>
      <c r="J649" s="3">
        <f t="shared" si="42"/>
        <v>0.41936898099828879</v>
      </c>
      <c r="K649" s="2">
        <v>1312.53952</v>
      </c>
      <c r="L649" s="2">
        <v>1273.29294</v>
      </c>
      <c r="M649" s="3">
        <f t="shared" si="43"/>
        <v>-2.9901255849423825E-2</v>
      </c>
    </row>
    <row r="650" spans="1:13" x14ac:dyDescent="0.2">
      <c r="A650" s="1" t="s">
        <v>2</v>
      </c>
      <c r="B650" s="1" t="s">
        <v>81</v>
      </c>
      <c r="C650" s="2">
        <v>0</v>
      </c>
      <c r="D650" s="2">
        <v>0</v>
      </c>
      <c r="E650" s="3" t="str">
        <f t="shared" si="40"/>
        <v/>
      </c>
      <c r="F650" s="2">
        <v>108.51155</v>
      </c>
      <c r="G650" s="2">
        <v>21.119710000000001</v>
      </c>
      <c r="H650" s="3">
        <f t="shared" si="41"/>
        <v>-0.80536901371328673</v>
      </c>
      <c r="I650" s="2">
        <v>28.787310000000002</v>
      </c>
      <c r="J650" s="3">
        <f t="shared" si="42"/>
        <v>-0.2663534731102003</v>
      </c>
      <c r="K650" s="2">
        <v>498.31858</v>
      </c>
      <c r="L650" s="2">
        <v>294.39760999999999</v>
      </c>
      <c r="M650" s="3">
        <f t="shared" si="43"/>
        <v>-0.40921807491103379</v>
      </c>
    </row>
    <row r="651" spans="1:13" x14ac:dyDescent="0.2">
      <c r="A651" s="1" t="s">
        <v>26</v>
      </c>
      <c r="B651" s="1" t="s">
        <v>81</v>
      </c>
      <c r="C651" s="2">
        <v>3.6065</v>
      </c>
      <c r="D651" s="2">
        <v>0</v>
      </c>
      <c r="E651" s="3">
        <f t="shared" si="40"/>
        <v>-1</v>
      </c>
      <c r="F651" s="2">
        <v>30.765809999999998</v>
      </c>
      <c r="G651" s="2">
        <v>44.589790000000001</v>
      </c>
      <c r="H651" s="3">
        <f t="shared" si="41"/>
        <v>0.44932930418539296</v>
      </c>
      <c r="I651" s="2">
        <v>86.947429999999997</v>
      </c>
      <c r="J651" s="3">
        <f t="shared" si="42"/>
        <v>-0.48716379541062915</v>
      </c>
      <c r="K651" s="2">
        <v>2432.4050499999998</v>
      </c>
      <c r="L651" s="2">
        <v>1766.4389699999999</v>
      </c>
      <c r="M651" s="3">
        <f t="shared" si="43"/>
        <v>-0.27378913721627074</v>
      </c>
    </row>
    <row r="652" spans="1:13" x14ac:dyDescent="0.2">
      <c r="A652" s="1" t="s">
        <v>30</v>
      </c>
      <c r="B652" s="1" t="s">
        <v>81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7.56569</v>
      </c>
      <c r="H652" s="3" t="str">
        <f t="shared" si="41"/>
        <v/>
      </c>
      <c r="I652" s="2">
        <v>1.6077999999999999</v>
      </c>
      <c r="J652" s="3">
        <f t="shared" si="42"/>
        <v>3.7056163701952984</v>
      </c>
      <c r="K652" s="2">
        <v>30.167860000000001</v>
      </c>
      <c r="L652" s="2">
        <v>17.068210000000001</v>
      </c>
      <c r="M652" s="3">
        <f t="shared" si="43"/>
        <v>-0.43422536434470327</v>
      </c>
    </row>
    <row r="653" spans="1:13" x14ac:dyDescent="0.2">
      <c r="A653" s="6" t="s">
        <v>0</v>
      </c>
      <c r="B653" s="6" t="s">
        <v>81</v>
      </c>
      <c r="C653" s="5">
        <v>233.21199999999999</v>
      </c>
      <c r="D653" s="5">
        <v>15.895949999999999</v>
      </c>
      <c r="E653" s="4">
        <f t="shared" si="40"/>
        <v>-0.93183905630928088</v>
      </c>
      <c r="F653" s="5">
        <v>2948.22667</v>
      </c>
      <c r="G653" s="5">
        <v>3740.5758799999999</v>
      </c>
      <c r="H653" s="4">
        <f t="shared" si="41"/>
        <v>0.26875450862127903</v>
      </c>
      <c r="I653" s="5">
        <v>3117.3264100000001</v>
      </c>
      <c r="J653" s="4">
        <f t="shared" si="42"/>
        <v>0.19993077016275618</v>
      </c>
      <c r="K653" s="5">
        <v>22688.266029999999</v>
      </c>
      <c r="L653" s="5">
        <v>22699.45983</v>
      </c>
      <c r="M653" s="4">
        <f t="shared" si="43"/>
        <v>4.9337397512871917E-4</v>
      </c>
    </row>
    <row r="654" spans="1:13" x14ac:dyDescent="0.2">
      <c r="A654" s="1" t="s">
        <v>22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41.231499999999997</v>
      </c>
      <c r="G654" s="2">
        <v>3.04</v>
      </c>
      <c r="H654" s="3">
        <f t="shared" si="41"/>
        <v>-0.92626996349878121</v>
      </c>
      <c r="I654" s="2">
        <v>0</v>
      </c>
      <c r="J654" s="3" t="str">
        <f t="shared" si="42"/>
        <v/>
      </c>
      <c r="K654" s="2">
        <v>673.78084999999999</v>
      </c>
      <c r="L654" s="2">
        <v>21.5305</v>
      </c>
      <c r="M654" s="3">
        <f t="shared" si="43"/>
        <v>-0.96804524794671742</v>
      </c>
    </row>
    <row r="655" spans="1:13" x14ac:dyDescent="0.2">
      <c r="A655" s="1" t="s">
        <v>21</v>
      </c>
      <c r="B655" s="1" t="s">
        <v>80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6.1800000000000001E-2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2.2263500000000001</v>
      </c>
      <c r="L655" s="2">
        <v>168.36613</v>
      </c>
      <c r="M655" s="3">
        <f t="shared" si="43"/>
        <v>74.624286388034221</v>
      </c>
    </row>
    <row r="656" spans="1:13" x14ac:dyDescent="0.2">
      <c r="A656" s="1" t="s">
        <v>20</v>
      </c>
      <c r="B656" s="1" t="s">
        <v>80</v>
      </c>
      <c r="C656" s="2">
        <v>0.69</v>
      </c>
      <c r="D656" s="2">
        <v>0</v>
      </c>
      <c r="E656" s="3">
        <f t="shared" si="40"/>
        <v>-1</v>
      </c>
      <c r="F656" s="2">
        <v>219.69332</v>
      </c>
      <c r="G656" s="2">
        <v>130.98106000000001</v>
      </c>
      <c r="H656" s="3">
        <f t="shared" si="41"/>
        <v>-0.40380044327246722</v>
      </c>
      <c r="I656" s="2">
        <v>29.485759999999999</v>
      </c>
      <c r="J656" s="3">
        <f t="shared" si="42"/>
        <v>3.4421802253019766</v>
      </c>
      <c r="K656" s="2">
        <v>667.05957000000001</v>
      </c>
      <c r="L656" s="2">
        <v>357.76765</v>
      </c>
      <c r="M656" s="3">
        <f t="shared" si="43"/>
        <v>-0.46366461693968353</v>
      </c>
    </row>
    <row r="657" spans="1:13" x14ac:dyDescent="0.2">
      <c r="A657" s="1" t="s">
        <v>19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1.8270000000000002E-2</v>
      </c>
      <c r="L657" s="2">
        <v>0</v>
      </c>
      <c r="M657" s="3">
        <f t="shared" si="43"/>
        <v>-1</v>
      </c>
    </row>
    <row r="658" spans="1:13" x14ac:dyDescent="0.2">
      <c r="A658" s="1" t="s">
        <v>18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17</v>
      </c>
      <c r="B659" s="1" t="s">
        <v>80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4.0449999999999999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4.3695700000000004</v>
      </c>
      <c r="L659" s="2">
        <v>24.292490000000001</v>
      </c>
      <c r="M659" s="3">
        <f t="shared" si="43"/>
        <v>4.5594692383918778</v>
      </c>
    </row>
    <row r="660" spans="1:13" x14ac:dyDescent="0.2">
      <c r="A660" s="1" t="s">
        <v>14</v>
      </c>
      <c r="B660" s="1" t="s">
        <v>80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0</v>
      </c>
      <c r="M660" s="3" t="str">
        <f t="shared" si="43"/>
        <v/>
      </c>
    </row>
    <row r="661" spans="1:13" x14ac:dyDescent="0.2">
      <c r="A661" s="1" t="s">
        <v>13</v>
      </c>
      <c r="B661" s="1" t="s">
        <v>80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39.125039999999998</v>
      </c>
      <c r="L661" s="2">
        <v>18.34994</v>
      </c>
      <c r="M661" s="3">
        <f t="shared" si="43"/>
        <v>-0.53099242837834804</v>
      </c>
    </row>
    <row r="662" spans="1:13" x14ac:dyDescent="0.2">
      <c r="A662" s="1" t="s">
        <v>12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99.477739999999997</v>
      </c>
      <c r="H662" s="3" t="str">
        <f t="shared" si="41"/>
        <v/>
      </c>
      <c r="I662" s="2">
        <v>102.17952</v>
      </c>
      <c r="J662" s="3">
        <f t="shared" si="42"/>
        <v>-2.6441502171863807E-2</v>
      </c>
      <c r="K662" s="2">
        <v>543.33112000000006</v>
      </c>
      <c r="L662" s="2">
        <v>735.77143999999998</v>
      </c>
      <c r="M662" s="3">
        <f t="shared" si="43"/>
        <v>0.35418608085618186</v>
      </c>
    </row>
    <row r="663" spans="1:13" x14ac:dyDescent="0.2">
      <c r="A663" s="1" t="s">
        <v>11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68.339619999999996</v>
      </c>
      <c r="G663" s="2">
        <v>15.132289999999999</v>
      </c>
      <c r="H663" s="3">
        <f t="shared" si="41"/>
        <v>-0.77857222501383527</v>
      </c>
      <c r="I663" s="2">
        <v>3.9335</v>
      </c>
      <c r="J663" s="3">
        <f t="shared" si="42"/>
        <v>2.8470293631625778</v>
      </c>
      <c r="K663" s="2">
        <v>287.51459999999997</v>
      </c>
      <c r="L663" s="2">
        <v>182.18513999999999</v>
      </c>
      <c r="M663" s="3">
        <f t="shared" si="43"/>
        <v>-0.36634473518909993</v>
      </c>
    </row>
    <row r="664" spans="1:13" x14ac:dyDescent="0.2">
      <c r="A664" s="1" t="s">
        <v>10</v>
      </c>
      <c r="B664" s="1" t="s">
        <v>80</v>
      </c>
      <c r="C664" s="2">
        <v>12.805999999999999</v>
      </c>
      <c r="D664" s="2">
        <v>0</v>
      </c>
      <c r="E664" s="3">
        <f t="shared" si="40"/>
        <v>-1</v>
      </c>
      <c r="F664" s="2">
        <v>142.10103000000001</v>
      </c>
      <c r="G664" s="2">
        <v>132.00398999999999</v>
      </c>
      <c r="H664" s="3">
        <f t="shared" si="41"/>
        <v>-7.1055361104701453E-2</v>
      </c>
      <c r="I664" s="2">
        <v>142.01302999999999</v>
      </c>
      <c r="J664" s="3">
        <f t="shared" si="42"/>
        <v>-7.0479729923373924E-2</v>
      </c>
      <c r="K664" s="2">
        <v>773.79190000000006</v>
      </c>
      <c r="L664" s="2">
        <v>1257.10034</v>
      </c>
      <c r="M664" s="3">
        <f t="shared" si="43"/>
        <v>0.62459744021616137</v>
      </c>
    </row>
    <row r="665" spans="1:13" x14ac:dyDescent="0.2">
      <c r="A665" s="1" t="s">
        <v>9</v>
      </c>
      <c r="B665" s="1" t="s">
        <v>80</v>
      </c>
      <c r="C665" s="2">
        <v>403.59109000000001</v>
      </c>
      <c r="D665" s="2">
        <v>0</v>
      </c>
      <c r="E665" s="3">
        <f t="shared" si="40"/>
        <v>-1</v>
      </c>
      <c r="F665" s="2">
        <v>16152.254999999999</v>
      </c>
      <c r="G665" s="2">
        <v>13573.341469999999</v>
      </c>
      <c r="H665" s="3">
        <f t="shared" si="41"/>
        <v>-0.15966275482896974</v>
      </c>
      <c r="I665" s="2">
        <v>16314.69441</v>
      </c>
      <c r="J665" s="3">
        <f t="shared" si="42"/>
        <v>-0.16802968361575343</v>
      </c>
      <c r="K665" s="2">
        <v>104928.79441</v>
      </c>
      <c r="L665" s="2">
        <v>216861.37301000001</v>
      </c>
      <c r="M665" s="3">
        <f t="shared" si="43"/>
        <v>1.0667479716066626</v>
      </c>
    </row>
    <row r="666" spans="1:13" x14ac:dyDescent="0.2">
      <c r="A666" s="1" t="s">
        <v>8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65.024590000000003</v>
      </c>
      <c r="G666" s="2">
        <v>135.91028</v>
      </c>
      <c r="H666" s="3">
        <f t="shared" si="41"/>
        <v>1.0901366698352115</v>
      </c>
      <c r="I666" s="2">
        <v>145.08341999999999</v>
      </c>
      <c r="J666" s="3">
        <f t="shared" si="42"/>
        <v>-6.3226659531461227E-2</v>
      </c>
      <c r="K666" s="2">
        <v>813.43028000000004</v>
      </c>
      <c r="L666" s="2">
        <v>624.97978999999998</v>
      </c>
      <c r="M666" s="3">
        <f t="shared" si="43"/>
        <v>-0.231673807372895</v>
      </c>
    </row>
    <row r="667" spans="1:13" x14ac:dyDescent="0.2">
      <c r="A667" s="1" t="s">
        <v>7</v>
      </c>
      <c r="B667" s="1" t="s">
        <v>80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1" t="s">
        <v>6</v>
      </c>
      <c r="B668" s="1" t="s">
        <v>80</v>
      </c>
      <c r="C668" s="2">
        <v>36.08408</v>
      </c>
      <c r="D668" s="2">
        <v>0</v>
      </c>
      <c r="E668" s="3">
        <f t="shared" si="40"/>
        <v>-1</v>
      </c>
      <c r="F668" s="2">
        <v>559.17093999999997</v>
      </c>
      <c r="G668" s="2">
        <v>525.21244999999999</v>
      </c>
      <c r="H668" s="3">
        <f t="shared" si="41"/>
        <v>-6.0730069413120757E-2</v>
      </c>
      <c r="I668" s="2">
        <v>400.83744000000002</v>
      </c>
      <c r="J668" s="3">
        <f t="shared" si="42"/>
        <v>0.31028790623949698</v>
      </c>
      <c r="K668" s="2">
        <v>4636.5619299999998</v>
      </c>
      <c r="L668" s="2">
        <v>3773.98225</v>
      </c>
      <c r="M668" s="3">
        <f t="shared" si="43"/>
        <v>-0.18603864092029931</v>
      </c>
    </row>
    <row r="669" spans="1:13" x14ac:dyDescent="0.2">
      <c r="A669" s="1" t="s">
        <v>4</v>
      </c>
      <c r="B669" s="1" t="s">
        <v>80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0.126</v>
      </c>
      <c r="M669" s="3" t="str">
        <f t="shared" si="43"/>
        <v/>
      </c>
    </row>
    <row r="670" spans="1:13" x14ac:dyDescent="0.2">
      <c r="A670" s="1" t="s">
        <v>24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44.56512</v>
      </c>
      <c r="L670" s="2">
        <v>1.9140900000000001</v>
      </c>
      <c r="M670" s="3">
        <f t="shared" si="43"/>
        <v>-0.9570495939425272</v>
      </c>
    </row>
    <row r="671" spans="1:13" x14ac:dyDescent="0.2">
      <c r="A671" s="1" t="s">
        <v>3</v>
      </c>
      <c r="B671" s="1" t="s">
        <v>80</v>
      </c>
      <c r="C671" s="2">
        <v>0</v>
      </c>
      <c r="D671" s="2">
        <v>0</v>
      </c>
      <c r="E671" s="3" t="str">
        <f t="shared" si="40"/>
        <v/>
      </c>
      <c r="F671" s="2">
        <v>1096.7483999999999</v>
      </c>
      <c r="G671" s="2">
        <v>838.94101999999998</v>
      </c>
      <c r="H671" s="3">
        <f t="shared" si="41"/>
        <v>-0.23506519818036664</v>
      </c>
      <c r="I671" s="2">
        <v>304.45209999999997</v>
      </c>
      <c r="J671" s="3">
        <f t="shared" si="42"/>
        <v>1.7555763944475995</v>
      </c>
      <c r="K671" s="2">
        <v>7935.5304900000001</v>
      </c>
      <c r="L671" s="2">
        <v>7262.0751899999996</v>
      </c>
      <c r="M671" s="3">
        <f t="shared" si="43"/>
        <v>-8.486581972669105E-2</v>
      </c>
    </row>
    <row r="672" spans="1:13" x14ac:dyDescent="0.2">
      <c r="A672" s="1" t="s">
        <v>2</v>
      </c>
      <c r="B672" s="1" t="s">
        <v>80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0.1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0.13649</v>
      </c>
      <c r="L672" s="2">
        <v>8.3800000000000008</v>
      </c>
      <c r="M672" s="3">
        <f t="shared" si="43"/>
        <v>60.39643929958239</v>
      </c>
    </row>
    <row r="673" spans="1:13" x14ac:dyDescent="0.2">
      <c r="A673" s="6" t="s">
        <v>0</v>
      </c>
      <c r="B673" s="6" t="s">
        <v>80</v>
      </c>
      <c r="C673" s="5">
        <v>453.17117000000002</v>
      </c>
      <c r="D673" s="5">
        <v>0</v>
      </c>
      <c r="E673" s="4">
        <f t="shared" si="40"/>
        <v>-1</v>
      </c>
      <c r="F673" s="5">
        <v>18344.564399999999</v>
      </c>
      <c r="G673" s="5">
        <v>15458.247100000001</v>
      </c>
      <c r="H673" s="4">
        <f t="shared" si="41"/>
        <v>-0.15733910258452355</v>
      </c>
      <c r="I673" s="5">
        <v>17442.679179999999</v>
      </c>
      <c r="J673" s="4">
        <f t="shared" si="42"/>
        <v>-0.11376876565357996</v>
      </c>
      <c r="K673" s="5">
        <v>121350.23599</v>
      </c>
      <c r="L673" s="5">
        <v>231298.19396</v>
      </c>
      <c r="M673" s="4">
        <f t="shared" si="43"/>
        <v>0.90603827073777077</v>
      </c>
    </row>
    <row r="674" spans="1:13" x14ac:dyDescent="0.2">
      <c r="A674" s="1" t="s">
        <v>22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5.0750000000000002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12.45</v>
      </c>
      <c r="M674" s="3" t="str">
        <f t="shared" si="43"/>
        <v/>
      </c>
    </row>
    <row r="675" spans="1:13" x14ac:dyDescent="0.2">
      <c r="A675" s="1" t="s">
        <v>21</v>
      </c>
      <c r="B675" s="1" t="s">
        <v>79</v>
      </c>
      <c r="C675" s="2">
        <v>0</v>
      </c>
      <c r="D675" s="2">
        <v>0</v>
      </c>
      <c r="E675" s="3" t="str">
        <f t="shared" si="40"/>
        <v/>
      </c>
      <c r="F675" s="2">
        <v>11.91104</v>
      </c>
      <c r="G675" s="2">
        <v>0</v>
      </c>
      <c r="H675" s="3">
        <f t="shared" si="41"/>
        <v>-1</v>
      </c>
      <c r="I675" s="2">
        <v>0</v>
      </c>
      <c r="J675" s="3" t="str">
        <f t="shared" si="42"/>
        <v/>
      </c>
      <c r="K675" s="2">
        <v>98.295699999999997</v>
      </c>
      <c r="L675" s="2">
        <v>8.0000000000000002E-3</v>
      </c>
      <c r="M675" s="3">
        <f t="shared" si="43"/>
        <v>-0.99991861291999551</v>
      </c>
    </row>
    <row r="676" spans="1:13" x14ac:dyDescent="0.2">
      <c r="A676" s="1" t="s">
        <v>20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3.0975700000000002</v>
      </c>
      <c r="L676" s="2">
        <v>13.64278</v>
      </c>
      <c r="M676" s="3">
        <f t="shared" si="43"/>
        <v>3.4043492156755129</v>
      </c>
    </row>
    <row r="677" spans="1:13" x14ac:dyDescent="0.2">
      <c r="A677" s="1" t="s">
        <v>17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0.84302999999999995</v>
      </c>
      <c r="M677" s="3" t="str">
        <f t="shared" si="43"/>
        <v/>
      </c>
    </row>
    <row r="678" spans="1:13" x14ac:dyDescent="0.2">
      <c r="A678" s="1" t="s">
        <v>13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0.40784999999999999</v>
      </c>
      <c r="L678" s="2">
        <v>30.22353</v>
      </c>
      <c r="M678" s="3">
        <f t="shared" si="43"/>
        <v>73.10452372195661</v>
      </c>
    </row>
    <row r="679" spans="1:13" x14ac:dyDescent="0.2">
      <c r="A679" s="1" t="s">
        <v>12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76</v>
      </c>
      <c r="G679" s="2">
        <v>54.6</v>
      </c>
      <c r="H679" s="3">
        <f t="shared" si="41"/>
        <v>-0.28157894736842104</v>
      </c>
      <c r="I679" s="2">
        <v>0</v>
      </c>
      <c r="J679" s="3" t="str">
        <f t="shared" si="42"/>
        <v/>
      </c>
      <c r="K679" s="2">
        <v>558.41750000000002</v>
      </c>
      <c r="L679" s="2">
        <v>510.04261000000002</v>
      </c>
      <c r="M679" s="3">
        <f t="shared" si="43"/>
        <v>-8.6628535101424986E-2</v>
      </c>
    </row>
    <row r="680" spans="1:13" x14ac:dyDescent="0.2">
      <c r="A680" s="1" t="s">
        <v>11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2.0650499999999998</v>
      </c>
      <c r="L680" s="2">
        <v>6.7305999999999999</v>
      </c>
      <c r="M680" s="3">
        <f t="shared" si="43"/>
        <v>2.2592915425776616</v>
      </c>
    </row>
    <row r="681" spans="1:13" x14ac:dyDescent="0.2">
      <c r="A681" s="1" t="s">
        <v>10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2.1162000000000001</v>
      </c>
      <c r="H681" s="3" t="str">
        <f t="shared" si="41"/>
        <v/>
      </c>
      <c r="I681" s="2">
        <v>3.01762</v>
      </c>
      <c r="J681" s="3">
        <f t="shared" si="42"/>
        <v>-0.29871885790788766</v>
      </c>
      <c r="K681" s="2">
        <v>8.7585300000000004</v>
      </c>
      <c r="L681" s="2">
        <v>23.30761</v>
      </c>
      <c r="M681" s="3">
        <f t="shared" si="43"/>
        <v>1.6611326329874991</v>
      </c>
    </row>
    <row r="682" spans="1:13" x14ac:dyDescent="0.2">
      <c r="A682" s="1" t="s">
        <v>9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11.02655</v>
      </c>
      <c r="G682" s="2">
        <v>7.9371700000000001</v>
      </c>
      <c r="H682" s="3">
        <f t="shared" si="41"/>
        <v>-0.28017648312482146</v>
      </c>
      <c r="I682" s="2">
        <v>3.7825700000000002</v>
      </c>
      <c r="J682" s="3">
        <f t="shared" si="42"/>
        <v>1.0983537647683983</v>
      </c>
      <c r="K682" s="2">
        <v>77.817639999999997</v>
      </c>
      <c r="L682" s="2">
        <v>261.89801</v>
      </c>
      <c r="M682" s="3">
        <f t="shared" si="43"/>
        <v>2.3655352436799677</v>
      </c>
    </row>
    <row r="683" spans="1:13" x14ac:dyDescent="0.2">
      <c r="A683" s="1" t="s">
        <v>8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2.4109699999999998</v>
      </c>
      <c r="G683" s="2">
        <v>0</v>
      </c>
      <c r="H683" s="3">
        <f t="shared" si="41"/>
        <v>-1</v>
      </c>
      <c r="I683" s="2">
        <v>69.961770000000001</v>
      </c>
      <c r="J683" s="3">
        <f t="shared" si="42"/>
        <v>-1</v>
      </c>
      <c r="K683" s="2">
        <v>14.761380000000001</v>
      </c>
      <c r="L683" s="2">
        <v>120.34990999999999</v>
      </c>
      <c r="M683" s="3">
        <f t="shared" si="43"/>
        <v>7.1530256656220477</v>
      </c>
    </row>
    <row r="684" spans="1:13" x14ac:dyDescent="0.2">
      <c r="A684" s="1" t="s">
        <v>7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610.30496000000005</v>
      </c>
      <c r="G684" s="2">
        <v>685.11318000000006</v>
      </c>
      <c r="H684" s="3">
        <f t="shared" si="41"/>
        <v>0.12257514669387581</v>
      </c>
      <c r="I684" s="2">
        <v>602.1454</v>
      </c>
      <c r="J684" s="3">
        <f t="shared" si="42"/>
        <v>0.13778695311796785</v>
      </c>
      <c r="K684" s="2">
        <v>4276.9686600000005</v>
      </c>
      <c r="L684" s="2">
        <v>5979.9988599999997</v>
      </c>
      <c r="M684" s="3">
        <f t="shared" si="43"/>
        <v>0.39818627055359324</v>
      </c>
    </row>
    <row r="685" spans="1:13" x14ac:dyDescent="0.2">
      <c r="A685" s="1" t="s">
        <v>6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23.202210000000001</v>
      </c>
      <c r="M685" s="3" t="str">
        <f t="shared" si="43"/>
        <v/>
      </c>
    </row>
    <row r="686" spans="1:13" x14ac:dyDescent="0.2">
      <c r="A686" s="1" t="s">
        <v>4</v>
      </c>
      <c r="B686" s="1" t="s">
        <v>79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0.11799999999999999</v>
      </c>
      <c r="M686" s="3" t="str">
        <f t="shared" si="43"/>
        <v/>
      </c>
    </row>
    <row r="687" spans="1:13" x14ac:dyDescent="0.2">
      <c r="A687" s="1" t="s">
        <v>3</v>
      </c>
      <c r="B687" s="1" t="s">
        <v>79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58.69699</v>
      </c>
      <c r="H687" s="3" t="str">
        <f t="shared" si="41"/>
        <v/>
      </c>
      <c r="I687" s="2">
        <v>30.223500000000001</v>
      </c>
      <c r="J687" s="3">
        <f t="shared" si="42"/>
        <v>0.94209770542789539</v>
      </c>
      <c r="K687" s="2">
        <v>0</v>
      </c>
      <c r="L687" s="2">
        <v>138.06871000000001</v>
      </c>
      <c r="M687" s="3" t="str">
        <f t="shared" si="43"/>
        <v/>
      </c>
    </row>
    <row r="688" spans="1:13" x14ac:dyDescent="0.2">
      <c r="A688" s="1" t="s">
        <v>2</v>
      </c>
      <c r="B688" s="1" t="s">
        <v>79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0.41639999999999999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</v>
      </c>
      <c r="L688" s="2">
        <v>1.9432</v>
      </c>
      <c r="M688" s="3" t="str">
        <f t="shared" si="43"/>
        <v/>
      </c>
    </row>
    <row r="689" spans="1:13" x14ac:dyDescent="0.2">
      <c r="A689" s="1" t="s">
        <v>26</v>
      </c>
      <c r="B689" s="1" t="s">
        <v>79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120.09520000000001</v>
      </c>
      <c r="L689" s="2">
        <v>0</v>
      </c>
      <c r="M689" s="3">
        <f t="shared" si="43"/>
        <v>-1</v>
      </c>
    </row>
    <row r="690" spans="1:13" x14ac:dyDescent="0.2">
      <c r="A690" s="6" t="s">
        <v>0</v>
      </c>
      <c r="B690" s="6" t="s">
        <v>79</v>
      </c>
      <c r="C690" s="5">
        <v>0</v>
      </c>
      <c r="D690" s="5">
        <v>0</v>
      </c>
      <c r="E690" s="4" t="str">
        <f t="shared" si="40"/>
        <v/>
      </c>
      <c r="F690" s="5">
        <v>711.65351999999996</v>
      </c>
      <c r="G690" s="5">
        <v>813.95493999999997</v>
      </c>
      <c r="H690" s="4">
        <f t="shared" si="41"/>
        <v>0.14375172345104126</v>
      </c>
      <c r="I690" s="5">
        <v>709.13085999999998</v>
      </c>
      <c r="J690" s="4">
        <f t="shared" si="42"/>
        <v>0.14782050241051414</v>
      </c>
      <c r="K690" s="5">
        <v>5160.6850800000002</v>
      </c>
      <c r="L690" s="5">
        <v>7122.8270599999996</v>
      </c>
      <c r="M690" s="4">
        <f t="shared" si="43"/>
        <v>0.38020959418821954</v>
      </c>
    </row>
    <row r="691" spans="1:13" x14ac:dyDescent="0.2">
      <c r="A691" s="1" t="s">
        <v>22</v>
      </c>
      <c r="B691" s="1" t="s">
        <v>78</v>
      </c>
      <c r="C691" s="2">
        <v>0</v>
      </c>
      <c r="D691" s="2">
        <v>0</v>
      </c>
      <c r="E691" s="3" t="str">
        <f t="shared" si="40"/>
        <v/>
      </c>
      <c r="F691" s="2">
        <v>22.170760000000001</v>
      </c>
      <c r="G691" s="2">
        <v>358.49009000000001</v>
      </c>
      <c r="H691" s="3">
        <f t="shared" si="41"/>
        <v>15.169499376656461</v>
      </c>
      <c r="I691" s="2">
        <v>15.031180000000001</v>
      </c>
      <c r="J691" s="3">
        <f t="shared" si="42"/>
        <v>22.849763624678832</v>
      </c>
      <c r="K691" s="2">
        <v>100.08328</v>
      </c>
      <c r="L691" s="2">
        <v>1219.1497300000001</v>
      </c>
      <c r="M691" s="3">
        <f t="shared" si="43"/>
        <v>11.181352669496844</v>
      </c>
    </row>
    <row r="692" spans="1:13" x14ac:dyDescent="0.2">
      <c r="A692" s="1" t="s">
        <v>21</v>
      </c>
      <c r="B692" s="1" t="s">
        <v>78</v>
      </c>
      <c r="C692" s="2">
        <v>2.3780000000000001</v>
      </c>
      <c r="D692" s="2">
        <v>0</v>
      </c>
      <c r="E692" s="3">
        <f t="shared" si="40"/>
        <v>-1</v>
      </c>
      <c r="F692" s="2">
        <v>524.55255</v>
      </c>
      <c r="G692" s="2">
        <v>385.08593999999999</v>
      </c>
      <c r="H692" s="3">
        <f t="shared" si="41"/>
        <v>-0.26587728912956388</v>
      </c>
      <c r="I692" s="2">
        <v>164.80216999999999</v>
      </c>
      <c r="J692" s="3">
        <f t="shared" si="42"/>
        <v>1.336655761268192</v>
      </c>
      <c r="K692" s="2">
        <v>2230.1891700000001</v>
      </c>
      <c r="L692" s="2">
        <v>1865.9099200000001</v>
      </c>
      <c r="M692" s="3">
        <f t="shared" si="43"/>
        <v>-0.16334006769479559</v>
      </c>
    </row>
    <row r="693" spans="1:13" x14ac:dyDescent="0.2">
      <c r="A693" s="1" t="s">
        <v>20</v>
      </c>
      <c r="B693" s="1" t="s">
        <v>78</v>
      </c>
      <c r="C693" s="2">
        <v>0.16117999999999999</v>
      </c>
      <c r="D693" s="2">
        <v>0</v>
      </c>
      <c r="E693" s="3">
        <f t="shared" si="40"/>
        <v>-1</v>
      </c>
      <c r="F693" s="2">
        <v>177.97126</v>
      </c>
      <c r="G693" s="2">
        <v>172.56719000000001</v>
      </c>
      <c r="H693" s="3">
        <f t="shared" si="41"/>
        <v>-3.0364846548819102E-2</v>
      </c>
      <c r="I693" s="2">
        <v>191.05495999999999</v>
      </c>
      <c r="J693" s="3">
        <f t="shared" si="42"/>
        <v>-9.6766762820499341E-2</v>
      </c>
      <c r="K693" s="2">
        <v>1092.4632999999999</v>
      </c>
      <c r="L693" s="2">
        <v>1318.9281699999999</v>
      </c>
      <c r="M693" s="3">
        <f t="shared" si="43"/>
        <v>0.20729746253260872</v>
      </c>
    </row>
    <row r="694" spans="1:13" x14ac:dyDescent="0.2">
      <c r="A694" s="1" t="s">
        <v>19</v>
      </c>
      <c r="B694" s="1" t="s">
        <v>78</v>
      </c>
      <c r="C694" s="2">
        <v>9.6439999999999998E-2</v>
      </c>
      <c r="D694" s="2">
        <v>0</v>
      </c>
      <c r="E694" s="3">
        <f t="shared" si="40"/>
        <v>-1</v>
      </c>
      <c r="F694" s="2">
        <v>53.360790000000001</v>
      </c>
      <c r="G694" s="2">
        <v>6.7280699999999998</v>
      </c>
      <c r="H694" s="3">
        <f t="shared" si="41"/>
        <v>-0.87391359835564653</v>
      </c>
      <c r="I694" s="2">
        <v>0.24248</v>
      </c>
      <c r="J694" s="3">
        <f t="shared" si="42"/>
        <v>26.746906961398878</v>
      </c>
      <c r="K694" s="2">
        <v>438.67230000000001</v>
      </c>
      <c r="L694" s="2">
        <v>241.41909000000001</v>
      </c>
      <c r="M694" s="3">
        <f t="shared" si="43"/>
        <v>-0.44965959783647158</v>
      </c>
    </row>
    <row r="695" spans="1:13" x14ac:dyDescent="0.2">
      <c r="A695" s="1" t="s">
        <v>18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1.1499999999999999</v>
      </c>
      <c r="J695" s="3">
        <f t="shared" si="42"/>
        <v>-1</v>
      </c>
      <c r="K695" s="2">
        <v>1.175</v>
      </c>
      <c r="L695" s="2">
        <v>1.1499999999999999</v>
      </c>
      <c r="M695" s="3">
        <f t="shared" si="43"/>
        <v>-2.1276595744680993E-2</v>
      </c>
    </row>
    <row r="696" spans="1:13" x14ac:dyDescent="0.2">
      <c r="A696" s="1" t="s">
        <v>17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449.04827999999998</v>
      </c>
      <c r="G696" s="2">
        <v>1.3105599999999999</v>
      </c>
      <c r="H696" s="3">
        <f t="shared" si="41"/>
        <v>-0.99708147195219188</v>
      </c>
      <c r="I696" s="2">
        <v>127.19821</v>
      </c>
      <c r="J696" s="3">
        <f t="shared" si="42"/>
        <v>-0.98969671035465046</v>
      </c>
      <c r="K696" s="2">
        <v>1285.3361399999999</v>
      </c>
      <c r="L696" s="2">
        <v>585.82601</v>
      </c>
      <c r="M696" s="3">
        <f t="shared" si="43"/>
        <v>-0.54422349783146995</v>
      </c>
    </row>
    <row r="697" spans="1:13" x14ac:dyDescent="0.2">
      <c r="A697" s="1" t="s">
        <v>14</v>
      </c>
      <c r="B697" s="1" t="s">
        <v>78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40.186199999999999</v>
      </c>
      <c r="H697" s="3" t="str">
        <f t="shared" si="41"/>
        <v/>
      </c>
      <c r="I697" s="2">
        <v>0.30173</v>
      </c>
      <c r="J697" s="3">
        <f t="shared" si="42"/>
        <v>132.1859609584728</v>
      </c>
      <c r="K697" s="2">
        <v>0</v>
      </c>
      <c r="L697" s="2">
        <v>135.46713</v>
      </c>
      <c r="M697" s="3" t="str">
        <f t="shared" si="43"/>
        <v/>
      </c>
    </row>
    <row r="698" spans="1:13" x14ac:dyDescent="0.2">
      <c r="A698" s="1" t="s">
        <v>13</v>
      </c>
      <c r="B698" s="1" t="s">
        <v>78</v>
      </c>
      <c r="C698" s="2">
        <v>63.661920000000002</v>
      </c>
      <c r="D698" s="2">
        <v>0</v>
      </c>
      <c r="E698" s="3">
        <f t="shared" si="40"/>
        <v>-1</v>
      </c>
      <c r="F698" s="2">
        <v>97.462940000000003</v>
      </c>
      <c r="G698" s="2">
        <v>10.4129</v>
      </c>
      <c r="H698" s="3">
        <f t="shared" si="41"/>
        <v>-0.89316041564106319</v>
      </c>
      <c r="I698" s="2">
        <v>30.127690000000001</v>
      </c>
      <c r="J698" s="3">
        <f t="shared" si="42"/>
        <v>-0.65437443096367498</v>
      </c>
      <c r="K698" s="2">
        <v>330.08186999999998</v>
      </c>
      <c r="L698" s="2">
        <v>140.73545999999999</v>
      </c>
      <c r="M698" s="3">
        <f t="shared" si="43"/>
        <v>-0.57363468644915283</v>
      </c>
    </row>
    <row r="699" spans="1:13" x14ac:dyDescent="0.2">
      <c r="A699" s="1" t="s">
        <v>12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97.5</v>
      </c>
      <c r="G699" s="2">
        <v>0.60919999999999996</v>
      </c>
      <c r="H699" s="3">
        <f t="shared" si="41"/>
        <v>-0.99375179487179488</v>
      </c>
      <c r="I699" s="2">
        <v>0.75736999999999999</v>
      </c>
      <c r="J699" s="3">
        <f t="shared" si="42"/>
        <v>-0.19563753515454796</v>
      </c>
      <c r="K699" s="2">
        <v>1231.8580999999999</v>
      </c>
      <c r="L699" s="2">
        <v>179.1935</v>
      </c>
      <c r="M699" s="3">
        <f t="shared" si="43"/>
        <v>-0.85453397595063918</v>
      </c>
    </row>
    <row r="700" spans="1:13" x14ac:dyDescent="0.2">
      <c r="A700" s="1" t="s">
        <v>11</v>
      </c>
      <c r="B700" s="1" t="s">
        <v>78</v>
      </c>
      <c r="C700" s="2">
        <v>9.5189999999999997E-2</v>
      </c>
      <c r="D700" s="2">
        <v>0</v>
      </c>
      <c r="E700" s="3">
        <f t="shared" si="40"/>
        <v>-1</v>
      </c>
      <c r="F700" s="2">
        <v>23.354310000000002</v>
      </c>
      <c r="G700" s="2">
        <v>0.82499999999999996</v>
      </c>
      <c r="H700" s="3">
        <f t="shared" si="41"/>
        <v>-0.96467461466427396</v>
      </c>
      <c r="I700" s="2">
        <v>23.32808</v>
      </c>
      <c r="J700" s="3">
        <f t="shared" si="42"/>
        <v>-0.96463489494206123</v>
      </c>
      <c r="K700" s="2">
        <v>157.96169</v>
      </c>
      <c r="L700" s="2">
        <v>174.15439000000001</v>
      </c>
      <c r="M700" s="3">
        <f t="shared" si="43"/>
        <v>0.10251029854137417</v>
      </c>
    </row>
    <row r="701" spans="1:13" x14ac:dyDescent="0.2">
      <c r="A701" s="1" t="s">
        <v>10</v>
      </c>
      <c r="B701" s="1" t="s">
        <v>78</v>
      </c>
      <c r="C701" s="2">
        <v>25.110690000000002</v>
      </c>
      <c r="D701" s="2">
        <v>0</v>
      </c>
      <c r="E701" s="3">
        <f t="shared" si="40"/>
        <v>-1</v>
      </c>
      <c r="F701" s="2">
        <v>546.67371000000003</v>
      </c>
      <c r="G701" s="2">
        <v>512.82334000000003</v>
      </c>
      <c r="H701" s="3">
        <f t="shared" si="41"/>
        <v>-6.1920610742374982E-2</v>
      </c>
      <c r="I701" s="2">
        <v>510.65911</v>
      </c>
      <c r="J701" s="3">
        <f t="shared" si="42"/>
        <v>4.2381110169562586E-3</v>
      </c>
      <c r="K701" s="2">
        <v>3740.2023199999999</v>
      </c>
      <c r="L701" s="2">
        <v>3779.1491900000001</v>
      </c>
      <c r="M701" s="3">
        <f t="shared" si="43"/>
        <v>1.0413038297885535E-2</v>
      </c>
    </row>
    <row r="702" spans="1:13" x14ac:dyDescent="0.2">
      <c r="A702" s="1" t="s">
        <v>9</v>
      </c>
      <c r="B702" s="1" t="s">
        <v>78</v>
      </c>
      <c r="C702" s="2">
        <v>9.4949399999999997</v>
      </c>
      <c r="D702" s="2">
        <v>0</v>
      </c>
      <c r="E702" s="3">
        <f t="shared" si="40"/>
        <v>-1</v>
      </c>
      <c r="F702" s="2">
        <v>177.49537000000001</v>
      </c>
      <c r="G702" s="2">
        <v>299.55817000000002</v>
      </c>
      <c r="H702" s="3">
        <f t="shared" si="41"/>
        <v>0.6876956846818032</v>
      </c>
      <c r="I702" s="2">
        <v>368.29381999999998</v>
      </c>
      <c r="J702" s="3">
        <f t="shared" si="42"/>
        <v>-0.18663264564146087</v>
      </c>
      <c r="K702" s="2">
        <v>1822.4063900000001</v>
      </c>
      <c r="L702" s="2">
        <v>2980.0771199999999</v>
      </c>
      <c r="M702" s="3">
        <f t="shared" si="43"/>
        <v>0.63524290539828487</v>
      </c>
    </row>
    <row r="703" spans="1:13" x14ac:dyDescent="0.2">
      <c r="A703" s="1" t="s">
        <v>8</v>
      </c>
      <c r="B703" s="1" t="s">
        <v>78</v>
      </c>
      <c r="C703" s="2">
        <v>0</v>
      </c>
      <c r="D703" s="2">
        <v>0</v>
      </c>
      <c r="E703" s="3" t="str">
        <f t="shared" si="40"/>
        <v/>
      </c>
      <c r="F703" s="2">
        <v>8.6491699999999998</v>
      </c>
      <c r="G703" s="2">
        <v>4.1528700000000001</v>
      </c>
      <c r="H703" s="3">
        <f t="shared" si="41"/>
        <v>-0.51985335009023981</v>
      </c>
      <c r="I703" s="2">
        <v>56.630719999999997</v>
      </c>
      <c r="J703" s="3">
        <f t="shared" si="42"/>
        <v>-0.92666754016194741</v>
      </c>
      <c r="K703" s="2">
        <v>423.45272999999997</v>
      </c>
      <c r="L703" s="2">
        <v>418.31691000000001</v>
      </c>
      <c r="M703" s="3">
        <f t="shared" si="43"/>
        <v>-1.2128437570823936E-2</v>
      </c>
    </row>
    <row r="704" spans="1:13" x14ac:dyDescent="0.2">
      <c r="A704" s="1" t="s">
        <v>7</v>
      </c>
      <c r="B704" s="1" t="s">
        <v>78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3.282</v>
      </c>
      <c r="J704" s="3">
        <f t="shared" si="42"/>
        <v>-1</v>
      </c>
      <c r="K704" s="2">
        <v>12.33211</v>
      </c>
      <c r="L704" s="2">
        <v>42.695709999999998</v>
      </c>
      <c r="M704" s="3">
        <f t="shared" si="43"/>
        <v>2.4621577329426998</v>
      </c>
    </row>
    <row r="705" spans="1:13" x14ac:dyDescent="0.2">
      <c r="A705" s="1" t="s">
        <v>6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218.57804999999999</v>
      </c>
      <c r="G705" s="2">
        <v>106.00406</v>
      </c>
      <c r="H705" s="3">
        <f t="shared" si="41"/>
        <v>-0.51502879634986221</v>
      </c>
      <c r="I705" s="2">
        <v>201.98067</v>
      </c>
      <c r="J705" s="3">
        <f t="shared" si="42"/>
        <v>-0.47517720383836737</v>
      </c>
      <c r="K705" s="2">
        <v>772.10770000000002</v>
      </c>
      <c r="L705" s="2">
        <v>915.86955999999998</v>
      </c>
      <c r="M705" s="3">
        <f t="shared" si="43"/>
        <v>0.18619405038960224</v>
      </c>
    </row>
    <row r="706" spans="1:13" x14ac:dyDescent="0.2">
      <c r="A706" s="1" t="s">
        <v>5</v>
      </c>
      <c r="B706" s="1" t="s">
        <v>78</v>
      </c>
      <c r="C706" s="2">
        <v>0.93386999999999998</v>
      </c>
      <c r="D706" s="2">
        <v>0</v>
      </c>
      <c r="E706" s="3">
        <f t="shared" si="40"/>
        <v>-1</v>
      </c>
      <c r="F706" s="2">
        <v>0.93386999999999998</v>
      </c>
      <c r="G706" s="2">
        <v>0</v>
      </c>
      <c r="H706" s="3">
        <f t="shared" si="41"/>
        <v>-1</v>
      </c>
      <c r="I706" s="2">
        <v>0</v>
      </c>
      <c r="J706" s="3" t="str">
        <f t="shared" si="42"/>
        <v/>
      </c>
      <c r="K706" s="2">
        <v>1.7238199999999999</v>
      </c>
      <c r="L706" s="2">
        <v>17.381789999999999</v>
      </c>
      <c r="M706" s="3">
        <f t="shared" si="43"/>
        <v>9.0832975600700774</v>
      </c>
    </row>
    <row r="707" spans="1:13" x14ac:dyDescent="0.2">
      <c r="A707" s="1" t="s">
        <v>4</v>
      </c>
      <c r="B707" s="1" t="s">
        <v>78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47.300109999999997</v>
      </c>
      <c r="H707" s="3" t="str">
        <f t="shared" si="41"/>
        <v/>
      </c>
      <c r="I707" s="2">
        <v>31.892520000000001</v>
      </c>
      <c r="J707" s="3">
        <f t="shared" si="42"/>
        <v>0.48310983265041441</v>
      </c>
      <c r="K707" s="2">
        <v>91.215339999999998</v>
      </c>
      <c r="L707" s="2">
        <v>159.46995000000001</v>
      </c>
      <c r="M707" s="3">
        <f t="shared" si="43"/>
        <v>0.74827994940324749</v>
      </c>
    </row>
    <row r="708" spans="1:13" x14ac:dyDescent="0.2">
      <c r="A708" s="1" t="s">
        <v>3</v>
      </c>
      <c r="B708" s="1" t="s">
        <v>78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3.24336</v>
      </c>
      <c r="M708" s="3" t="str">
        <f t="shared" si="43"/>
        <v/>
      </c>
    </row>
    <row r="709" spans="1:13" x14ac:dyDescent="0.2">
      <c r="A709" s="1" t="s">
        <v>2</v>
      </c>
      <c r="B709" s="1" t="s">
        <v>78</v>
      </c>
      <c r="C709" s="2">
        <v>1.92011</v>
      </c>
      <c r="D709" s="2">
        <v>0</v>
      </c>
      <c r="E709" s="3">
        <f t="shared" ref="E709:E772" si="44">IF(C709=0,"",(D709/C709-1))</f>
        <v>-1</v>
      </c>
      <c r="F709" s="2">
        <v>1.92011</v>
      </c>
      <c r="G709" s="2">
        <v>2.41709</v>
      </c>
      <c r="H709" s="3">
        <f t="shared" ref="H709:H772" si="45">IF(F709=0,"",(G709/F709-1))</f>
        <v>0.25882892125971946</v>
      </c>
      <c r="I709" s="2">
        <v>23.419060000000002</v>
      </c>
      <c r="J709" s="3">
        <f t="shared" ref="J709:J772" si="46">IF(I709=0,"",(G709/I709-1))</f>
        <v>-0.89678962349470903</v>
      </c>
      <c r="K709" s="2">
        <v>56.525860000000002</v>
      </c>
      <c r="L709" s="2">
        <v>86.427660000000003</v>
      </c>
      <c r="M709" s="3">
        <f t="shared" ref="M709:M772" si="47">IF(K709=0,"",(L709/K709-1))</f>
        <v>0.52899327847466626</v>
      </c>
    </row>
    <row r="710" spans="1:13" x14ac:dyDescent="0.2">
      <c r="A710" s="1" t="s">
        <v>26</v>
      </c>
      <c r="B710" s="1" t="s">
        <v>78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193.82749999999999</v>
      </c>
      <c r="M710" s="3" t="str">
        <f t="shared" si="47"/>
        <v/>
      </c>
    </row>
    <row r="711" spans="1:13" x14ac:dyDescent="0.2">
      <c r="A711" s="1" t="s">
        <v>30</v>
      </c>
      <c r="B711" s="1" t="s">
        <v>78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22.318919999999999</v>
      </c>
      <c r="L711" s="2">
        <v>0</v>
      </c>
      <c r="M711" s="3">
        <f t="shared" si="47"/>
        <v>-1</v>
      </c>
    </row>
    <row r="712" spans="1:13" x14ac:dyDescent="0.2">
      <c r="A712" s="6" t="s">
        <v>0</v>
      </c>
      <c r="B712" s="6" t="s">
        <v>78</v>
      </c>
      <c r="C712" s="5">
        <v>103.85234</v>
      </c>
      <c r="D712" s="5">
        <v>0</v>
      </c>
      <c r="E712" s="4">
        <f t="shared" si="44"/>
        <v>-1</v>
      </c>
      <c r="F712" s="5">
        <v>2399.6711700000001</v>
      </c>
      <c r="G712" s="5">
        <v>1948.4707900000001</v>
      </c>
      <c r="H712" s="4">
        <f t="shared" si="45"/>
        <v>-0.18802592023472953</v>
      </c>
      <c r="I712" s="5">
        <v>1750.1517699999999</v>
      </c>
      <c r="J712" s="4">
        <f t="shared" si="46"/>
        <v>0.11331532693304669</v>
      </c>
      <c r="K712" s="5">
        <v>13810.106040000001</v>
      </c>
      <c r="L712" s="5">
        <v>14458.39215</v>
      </c>
      <c r="M712" s="4">
        <f t="shared" si="47"/>
        <v>4.6942877058458787E-2</v>
      </c>
    </row>
    <row r="713" spans="1:13" x14ac:dyDescent="0.2">
      <c r="A713" s="1" t="s">
        <v>22</v>
      </c>
      <c r="B713" s="1" t="s">
        <v>77</v>
      </c>
      <c r="C713" s="2">
        <v>13.16141</v>
      </c>
      <c r="D713" s="2">
        <v>9.3648500000000006</v>
      </c>
      <c r="E713" s="3">
        <f t="shared" si="44"/>
        <v>-0.28846149462709536</v>
      </c>
      <c r="F713" s="2">
        <v>1771.9042899999999</v>
      </c>
      <c r="G713" s="2">
        <v>813.92530999999997</v>
      </c>
      <c r="H713" s="3">
        <f t="shared" si="45"/>
        <v>-0.54064939365319775</v>
      </c>
      <c r="I713" s="2">
        <v>841.59285999999997</v>
      </c>
      <c r="J713" s="3">
        <f t="shared" si="46"/>
        <v>-3.2875219497465746E-2</v>
      </c>
      <c r="K713" s="2">
        <v>8999.0136700000003</v>
      </c>
      <c r="L713" s="2">
        <v>4479.1430600000003</v>
      </c>
      <c r="M713" s="3">
        <f t="shared" si="47"/>
        <v>-0.50226288966177335</v>
      </c>
    </row>
    <row r="714" spans="1:13" x14ac:dyDescent="0.2">
      <c r="A714" s="1" t="s">
        <v>21</v>
      </c>
      <c r="B714" s="1" t="s">
        <v>77</v>
      </c>
      <c r="C714" s="2">
        <v>146.44757000000001</v>
      </c>
      <c r="D714" s="2">
        <v>0</v>
      </c>
      <c r="E714" s="3">
        <f t="shared" si="44"/>
        <v>-1</v>
      </c>
      <c r="F714" s="2">
        <v>4254.5048500000003</v>
      </c>
      <c r="G714" s="2">
        <v>5442.33817</v>
      </c>
      <c r="H714" s="3">
        <f t="shared" si="45"/>
        <v>0.27919425688279564</v>
      </c>
      <c r="I714" s="2">
        <v>4756.4020499999997</v>
      </c>
      <c r="J714" s="3">
        <f t="shared" si="46"/>
        <v>0.14421323361426119</v>
      </c>
      <c r="K714" s="2">
        <v>33891.9352</v>
      </c>
      <c r="L714" s="2">
        <v>35460.481789999998</v>
      </c>
      <c r="M714" s="3">
        <f t="shared" si="47"/>
        <v>4.6280821108143799E-2</v>
      </c>
    </row>
    <row r="715" spans="1:13" x14ac:dyDescent="0.2">
      <c r="A715" s="1" t="s">
        <v>20</v>
      </c>
      <c r="B715" s="1" t="s">
        <v>77</v>
      </c>
      <c r="C715" s="2">
        <v>242.74275</v>
      </c>
      <c r="D715" s="2">
        <v>4.1263199999999998</v>
      </c>
      <c r="E715" s="3">
        <f t="shared" si="44"/>
        <v>-0.98300126368346741</v>
      </c>
      <c r="F715" s="2">
        <v>5911.1372499999998</v>
      </c>
      <c r="G715" s="2">
        <v>7651.2639600000002</v>
      </c>
      <c r="H715" s="3">
        <f t="shared" si="45"/>
        <v>0.29438103640716529</v>
      </c>
      <c r="I715" s="2">
        <v>6948.2518200000004</v>
      </c>
      <c r="J715" s="3">
        <f t="shared" si="46"/>
        <v>0.10117827594797801</v>
      </c>
      <c r="K715" s="2">
        <v>52576.540480000003</v>
      </c>
      <c r="L715" s="2">
        <v>55087.914750000004</v>
      </c>
      <c r="M715" s="3">
        <f t="shared" si="47"/>
        <v>4.7766061575605701E-2</v>
      </c>
    </row>
    <row r="716" spans="1:13" x14ac:dyDescent="0.2">
      <c r="A716" s="1" t="s">
        <v>19</v>
      </c>
      <c r="B716" s="1" t="s">
        <v>77</v>
      </c>
      <c r="C716" s="2">
        <v>26.653189999999999</v>
      </c>
      <c r="D716" s="2">
        <v>0</v>
      </c>
      <c r="E716" s="3">
        <f t="shared" si="44"/>
        <v>-1</v>
      </c>
      <c r="F716" s="2">
        <v>660.73063999999999</v>
      </c>
      <c r="G716" s="2">
        <v>516.89634999999998</v>
      </c>
      <c r="H716" s="3">
        <f t="shared" si="45"/>
        <v>-0.2176897532707126</v>
      </c>
      <c r="I716" s="2">
        <v>105.13542</v>
      </c>
      <c r="J716" s="3">
        <f t="shared" si="46"/>
        <v>3.9164815244947899</v>
      </c>
      <c r="K716" s="2">
        <v>2289.0314800000001</v>
      </c>
      <c r="L716" s="2">
        <v>1979.1248399999999</v>
      </c>
      <c r="M716" s="3">
        <f t="shared" si="47"/>
        <v>-0.13538767059682388</v>
      </c>
    </row>
    <row r="717" spans="1:13" x14ac:dyDescent="0.2">
      <c r="A717" s="1" t="s">
        <v>18</v>
      </c>
      <c r="B717" s="1" t="s">
        <v>77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0.10020999999999999</v>
      </c>
      <c r="H717" s="3" t="str">
        <f t="shared" si="45"/>
        <v/>
      </c>
      <c r="I717" s="2">
        <v>58.172379999999997</v>
      </c>
      <c r="J717" s="3">
        <f t="shared" si="46"/>
        <v>-0.998277361180684</v>
      </c>
      <c r="K717" s="2">
        <v>188.70639</v>
      </c>
      <c r="L717" s="2">
        <v>169.40565000000001</v>
      </c>
      <c r="M717" s="3">
        <f t="shared" si="47"/>
        <v>-0.10227920739726937</v>
      </c>
    </row>
    <row r="718" spans="1:13" x14ac:dyDescent="0.2">
      <c r="A718" s="1" t="s">
        <v>17</v>
      </c>
      <c r="B718" s="1" t="s">
        <v>77</v>
      </c>
      <c r="C718" s="2">
        <v>155.57496</v>
      </c>
      <c r="D718" s="2">
        <v>35.176900000000003</v>
      </c>
      <c r="E718" s="3">
        <f t="shared" si="44"/>
        <v>-0.77389099119806937</v>
      </c>
      <c r="F718" s="2">
        <v>3372.4436599999999</v>
      </c>
      <c r="G718" s="2">
        <v>4101.6262399999996</v>
      </c>
      <c r="H718" s="3">
        <f t="shared" si="45"/>
        <v>0.21621786855884784</v>
      </c>
      <c r="I718" s="2">
        <v>3351.8865099999998</v>
      </c>
      <c r="J718" s="3">
        <f t="shared" si="46"/>
        <v>0.22367694364449098</v>
      </c>
      <c r="K718" s="2">
        <v>25596.986830000002</v>
      </c>
      <c r="L718" s="2">
        <v>25201.285779999998</v>
      </c>
      <c r="M718" s="3">
        <f t="shared" si="47"/>
        <v>-1.5458891807384023E-2</v>
      </c>
    </row>
    <row r="719" spans="1:13" x14ac:dyDescent="0.2">
      <c r="A719" s="1" t="s">
        <v>16</v>
      </c>
      <c r="B719" s="1" t="s">
        <v>77</v>
      </c>
      <c r="C719" s="2">
        <v>0</v>
      </c>
      <c r="D719" s="2">
        <v>0</v>
      </c>
      <c r="E719" s="3" t="str">
        <f t="shared" si="44"/>
        <v/>
      </c>
      <c r="F719" s="2">
        <v>24.6174</v>
      </c>
      <c r="G719" s="2">
        <v>37.334800000000001</v>
      </c>
      <c r="H719" s="3">
        <f t="shared" si="45"/>
        <v>0.51660207820484705</v>
      </c>
      <c r="I719" s="2">
        <v>12.37792</v>
      </c>
      <c r="J719" s="3">
        <f t="shared" si="46"/>
        <v>2.0162418241513924</v>
      </c>
      <c r="K719" s="2">
        <v>190.62880000000001</v>
      </c>
      <c r="L719" s="2">
        <v>240.17973000000001</v>
      </c>
      <c r="M719" s="3">
        <f t="shared" si="47"/>
        <v>0.25993412328042775</v>
      </c>
    </row>
    <row r="720" spans="1:13" x14ac:dyDescent="0.2">
      <c r="A720" s="1" t="s">
        <v>15</v>
      </c>
      <c r="B720" s="1" t="s">
        <v>77</v>
      </c>
      <c r="C720" s="2">
        <v>14.467549999999999</v>
      </c>
      <c r="D720" s="2">
        <v>0</v>
      </c>
      <c r="E720" s="3">
        <f t="shared" si="44"/>
        <v>-1</v>
      </c>
      <c r="F720" s="2">
        <v>394.60250000000002</v>
      </c>
      <c r="G720" s="2">
        <v>419.45393999999999</v>
      </c>
      <c r="H720" s="3">
        <f t="shared" si="45"/>
        <v>6.2978414987233888E-2</v>
      </c>
      <c r="I720" s="2">
        <v>293.12614000000002</v>
      </c>
      <c r="J720" s="3">
        <f t="shared" si="46"/>
        <v>0.43096736442543127</v>
      </c>
      <c r="K720" s="2">
        <v>2520.3408800000002</v>
      </c>
      <c r="L720" s="2">
        <v>2739.68183</v>
      </c>
      <c r="M720" s="3">
        <f t="shared" si="47"/>
        <v>8.7028287221211142E-2</v>
      </c>
    </row>
    <row r="721" spans="1:13" x14ac:dyDescent="0.2">
      <c r="A721" s="1" t="s">
        <v>14</v>
      </c>
      <c r="B721" s="1" t="s">
        <v>77</v>
      </c>
      <c r="C721" s="2">
        <v>0</v>
      </c>
      <c r="D721" s="2">
        <v>0</v>
      </c>
      <c r="E721" s="3" t="str">
        <f t="shared" si="44"/>
        <v/>
      </c>
      <c r="F721" s="2">
        <v>5.1136900000000001</v>
      </c>
      <c r="G721" s="2">
        <v>0</v>
      </c>
      <c r="H721" s="3">
        <f t="shared" si="45"/>
        <v>-1</v>
      </c>
      <c r="I721" s="2">
        <v>0</v>
      </c>
      <c r="J721" s="3" t="str">
        <f t="shared" si="46"/>
        <v/>
      </c>
      <c r="K721" s="2">
        <v>32.159500000000001</v>
      </c>
      <c r="L721" s="2">
        <v>33.755960000000002</v>
      </c>
      <c r="M721" s="3">
        <f t="shared" si="47"/>
        <v>4.9641940950574392E-2</v>
      </c>
    </row>
    <row r="722" spans="1:13" x14ac:dyDescent="0.2">
      <c r="A722" s="1" t="s">
        <v>13</v>
      </c>
      <c r="B722" s="1" t="s">
        <v>77</v>
      </c>
      <c r="C722" s="2">
        <v>8.9889600000000005</v>
      </c>
      <c r="D722" s="2">
        <v>0</v>
      </c>
      <c r="E722" s="3">
        <f t="shared" si="44"/>
        <v>-1</v>
      </c>
      <c r="F722" s="2">
        <v>2742.4262100000001</v>
      </c>
      <c r="G722" s="2">
        <v>2180.5152899999998</v>
      </c>
      <c r="H722" s="3">
        <f t="shared" si="45"/>
        <v>-0.20489554758157025</v>
      </c>
      <c r="I722" s="2">
        <v>3688.3701299999998</v>
      </c>
      <c r="J722" s="3">
        <f t="shared" si="46"/>
        <v>-0.40881332047876662</v>
      </c>
      <c r="K722" s="2">
        <v>21156.604340000002</v>
      </c>
      <c r="L722" s="2">
        <v>21828.704089999999</v>
      </c>
      <c r="M722" s="3">
        <f t="shared" si="47"/>
        <v>3.1767846068250449E-2</v>
      </c>
    </row>
    <row r="723" spans="1:13" x14ac:dyDescent="0.2">
      <c r="A723" s="1" t="s">
        <v>12</v>
      </c>
      <c r="B723" s="1" t="s">
        <v>77</v>
      </c>
      <c r="C723" s="2">
        <v>245.53683000000001</v>
      </c>
      <c r="D723" s="2">
        <v>0</v>
      </c>
      <c r="E723" s="3">
        <f t="shared" si="44"/>
        <v>-1</v>
      </c>
      <c r="F723" s="2">
        <v>2411.6536900000001</v>
      </c>
      <c r="G723" s="2">
        <v>2526.2546400000001</v>
      </c>
      <c r="H723" s="3">
        <f t="shared" si="45"/>
        <v>4.7519654449225568E-2</v>
      </c>
      <c r="I723" s="2">
        <v>1566.9394600000001</v>
      </c>
      <c r="J723" s="3">
        <f t="shared" si="46"/>
        <v>0.61222223607796566</v>
      </c>
      <c r="K723" s="2">
        <v>23103.726299999998</v>
      </c>
      <c r="L723" s="2">
        <v>24091.158200000002</v>
      </c>
      <c r="M723" s="3">
        <f t="shared" si="47"/>
        <v>4.2739075384562675E-2</v>
      </c>
    </row>
    <row r="724" spans="1:13" x14ac:dyDescent="0.2">
      <c r="A724" s="1" t="s">
        <v>11</v>
      </c>
      <c r="B724" s="1" t="s">
        <v>77</v>
      </c>
      <c r="C724" s="2">
        <v>419.48167000000001</v>
      </c>
      <c r="D724" s="2">
        <v>12.81127</v>
      </c>
      <c r="E724" s="3">
        <f t="shared" si="44"/>
        <v>-0.96945928531275272</v>
      </c>
      <c r="F724" s="2">
        <v>3839.49874</v>
      </c>
      <c r="G724" s="2">
        <v>4545.9990799999996</v>
      </c>
      <c r="H724" s="3">
        <f t="shared" si="45"/>
        <v>0.1840084833573874</v>
      </c>
      <c r="I724" s="2">
        <v>3017.0266099999999</v>
      </c>
      <c r="J724" s="3">
        <f t="shared" si="46"/>
        <v>0.50678123452149459</v>
      </c>
      <c r="K724" s="2">
        <v>27569.218339999999</v>
      </c>
      <c r="L724" s="2">
        <v>26838.952310000001</v>
      </c>
      <c r="M724" s="3">
        <f t="shared" si="47"/>
        <v>-2.648845611050421E-2</v>
      </c>
    </row>
    <row r="725" spans="1:13" x14ac:dyDescent="0.2">
      <c r="A725" s="1" t="s">
        <v>10</v>
      </c>
      <c r="B725" s="1" t="s">
        <v>77</v>
      </c>
      <c r="C725" s="2">
        <v>261.16985</v>
      </c>
      <c r="D725" s="2">
        <v>0.75766</v>
      </c>
      <c r="E725" s="3">
        <f t="shared" si="44"/>
        <v>-0.99709897601120501</v>
      </c>
      <c r="F725" s="2">
        <v>4318.1591099999996</v>
      </c>
      <c r="G725" s="2">
        <v>6815.2225600000002</v>
      </c>
      <c r="H725" s="3">
        <f t="shared" si="45"/>
        <v>0.57827036623483763</v>
      </c>
      <c r="I725" s="2">
        <v>5479.0869499999999</v>
      </c>
      <c r="J725" s="3">
        <f t="shared" si="46"/>
        <v>0.24386099767954961</v>
      </c>
      <c r="K725" s="2">
        <v>35905.190979999999</v>
      </c>
      <c r="L725" s="2">
        <v>41155.933409999998</v>
      </c>
      <c r="M725" s="3">
        <f t="shared" si="47"/>
        <v>0.14623908929839091</v>
      </c>
    </row>
    <row r="726" spans="1:13" x14ac:dyDescent="0.2">
      <c r="A726" s="1" t="s">
        <v>28</v>
      </c>
      <c r="B726" s="1" t="s">
        <v>77</v>
      </c>
      <c r="C726" s="2">
        <v>37.715919999999997</v>
      </c>
      <c r="D726" s="2">
        <v>0</v>
      </c>
      <c r="E726" s="3">
        <f t="shared" si="44"/>
        <v>-1</v>
      </c>
      <c r="F726" s="2">
        <v>557.29816000000005</v>
      </c>
      <c r="G726" s="2">
        <v>584.71141999999998</v>
      </c>
      <c r="H726" s="3">
        <f t="shared" si="45"/>
        <v>4.9189575648338701E-2</v>
      </c>
      <c r="I726" s="2">
        <v>471.16305999999997</v>
      </c>
      <c r="J726" s="3">
        <f t="shared" si="46"/>
        <v>0.24099588792041549</v>
      </c>
      <c r="K726" s="2">
        <v>3646.1736900000001</v>
      </c>
      <c r="L726" s="2">
        <v>4036.8852499999998</v>
      </c>
      <c r="M726" s="3">
        <f t="shared" si="47"/>
        <v>0.10715659571335445</v>
      </c>
    </row>
    <row r="727" spans="1:13" x14ac:dyDescent="0.2">
      <c r="A727" s="1" t="s">
        <v>9</v>
      </c>
      <c r="B727" s="1" t="s">
        <v>77</v>
      </c>
      <c r="C727" s="2">
        <v>210.36060000000001</v>
      </c>
      <c r="D727" s="2">
        <v>2.29725</v>
      </c>
      <c r="E727" s="3">
        <f t="shared" si="44"/>
        <v>-0.9890794664019783</v>
      </c>
      <c r="F727" s="2">
        <v>5792.9787100000003</v>
      </c>
      <c r="G727" s="2">
        <v>5194.3765899999999</v>
      </c>
      <c r="H727" s="3">
        <f t="shared" si="45"/>
        <v>-0.10333235283027653</v>
      </c>
      <c r="I727" s="2">
        <v>5661.81819</v>
      </c>
      <c r="J727" s="3">
        <f t="shared" si="46"/>
        <v>-8.2560333856287249E-2</v>
      </c>
      <c r="K727" s="2">
        <v>43766.610370000002</v>
      </c>
      <c r="L727" s="2">
        <v>40534.270830000001</v>
      </c>
      <c r="M727" s="3">
        <f t="shared" si="47"/>
        <v>-7.3854006802766214E-2</v>
      </c>
    </row>
    <row r="728" spans="1:13" x14ac:dyDescent="0.2">
      <c r="A728" s="1" t="s">
        <v>8</v>
      </c>
      <c r="B728" s="1" t="s">
        <v>77</v>
      </c>
      <c r="C728" s="2">
        <v>312.18599999999998</v>
      </c>
      <c r="D728" s="2">
        <v>150.38745</v>
      </c>
      <c r="E728" s="3">
        <f t="shared" si="44"/>
        <v>-0.51827612384924371</v>
      </c>
      <c r="F728" s="2">
        <v>4255.1539599999996</v>
      </c>
      <c r="G728" s="2">
        <v>7938.4773400000004</v>
      </c>
      <c r="H728" s="3">
        <f t="shared" si="45"/>
        <v>0.86561459693928477</v>
      </c>
      <c r="I728" s="2">
        <v>5148.1119200000003</v>
      </c>
      <c r="J728" s="3">
        <f t="shared" si="46"/>
        <v>0.54201724114809058</v>
      </c>
      <c r="K728" s="2">
        <v>46739.73588</v>
      </c>
      <c r="L728" s="2">
        <v>46609.996829999996</v>
      </c>
      <c r="M728" s="3">
        <f t="shared" si="47"/>
        <v>-2.7757762759528237E-3</v>
      </c>
    </row>
    <row r="729" spans="1:13" x14ac:dyDescent="0.2">
      <c r="A729" s="1" t="s">
        <v>7</v>
      </c>
      <c r="B729" s="1" t="s">
        <v>77</v>
      </c>
      <c r="C729" s="2">
        <v>0</v>
      </c>
      <c r="D729" s="2">
        <v>0</v>
      </c>
      <c r="E729" s="3" t="str">
        <f t="shared" si="44"/>
        <v/>
      </c>
      <c r="F729" s="2">
        <v>261.47933</v>
      </c>
      <c r="G729" s="2">
        <v>212.876</v>
      </c>
      <c r="H729" s="3">
        <f t="shared" si="45"/>
        <v>-0.1858782872053405</v>
      </c>
      <c r="I729" s="2">
        <v>356.33206999999999</v>
      </c>
      <c r="J729" s="3">
        <f t="shared" si="46"/>
        <v>-0.40259095960686331</v>
      </c>
      <c r="K729" s="2">
        <v>2181.74143</v>
      </c>
      <c r="L729" s="2">
        <v>2512.6391800000001</v>
      </c>
      <c r="M729" s="3">
        <f t="shared" si="47"/>
        <v>0.15166680407219468</v>
      </c>
    </row>
    <row r="730" spans="1:13" x14ac:dyDescent="0.2">
      <c r="A730" s="1" t="s">
        <v>6</v>
      </c>
      <c r="B730" s="1" t="s">
        <v>77</v>
      </c>
      <c r="C730" s="2">
        <v>91.35633</v>
      </c>
      <c r="D730" s="2">
        <v>0</v>
      </c>
      <c r="E730" s="3">
        <f t="shared" si="44"/>
        <v>-1</v>
      </c>
      <c r="F730" s="2">
        <v>785.11699999999996</v>
      </c>
      <c r="G730" s="2">
        <v>867.47067000000004</v>
      </c>
      <c r="H730" s="3">
        <f t="shared" si="45"/>
        <v>0.10489349994968911</v>
      </c>
      <c r="I730" s="2">
        <v>793.78485999999998</v>
      </c>
      <c r="J730" s="3">
        <f t="shared" si="46"/>
        <v>9.2828439685785913E-2</v>
      </c>
      <c r="K730" s="2">
        <v>4361.6525700000002</v>
      </c>
      <c r="L730" s="2">
        <v>7741.3109299999996</v>
      </c>
      <c r="M730" s="3">
        <f t="shared" si="47"/>
        <v>0.77485730597749081</v>
      </c>
    </row>
    <row r="731" spans="1:13" x14ac:dyDescent="0.2">
      <c r="A731" s="1" t="s">
        <v>5</v>
      </c>
      <c r="B731" s="1" t="s">
        <v>77</v>
      </c>
      <c r="C731" s="2">
        <v>8.3540000000000003E-2</v>
      </c>
      <c r="D731" s="2">
        <v>0</v>
      </c>
      <c r="E731" s="3">
        <f t="shared" si="44"/>
        <v>-1</v>
      </c>
      <c r="F731" s="2">
        <v>0.93142999999999998</v>
      </c>
      <c r="G731" s="2">
        <v>0.39768999999999999</v>
      </c>
      <c r="H731" s="3">
        <f t="shared" si="45"/>
        <v>-0.57303286344652848</v>
      </c>
      <c r="I731" s="2">
        <v>1.2782</v>
      </c>
      <c r="J731" s="3">
        <f t="shared" si="46"/>
        <v>-0.68886715693944611</v>
      </c>
      <c r="K731" s="2">
        <v>44.141350000000003</v>
      </c>
      <c r="L731" s="2">
        <v>63.37547</v>
      </c>
      <c r="M731" s="3">
        <f t="shared" si="47"/>
        <v>0.43573927847698357</v>
      </c>
    </row>
    <row r="732" spans="1:13" x14ac:dyDescent="0.2">
      <c r="A732" s="1" t="s">
        <v>4</v>
      </c>
      <c r="B732" s="1" t="s">
        <v>77</v>
      </c>
      <c r="C732" s="2">
        <v>765.06817999999998</v>
      </c>
      <c r="D732" s="2">
        <v>20.039709999999999</v>
      </c>
      <c r="E732" s="3">
        <f t="shared" si="44"/>
        <v>-0.97380663511584031</v>
      </c>
      <c r="F732" s="2">
        <v>5294.22678</v>
      </c>
      <c r="G732" s="2">
        <v>2338.9874599999998</v>
      </c>
      <c r="H732" s="3">
        <f t="shared" si="45"/>
        <v>-0.55820036481323532</v>
      </c>
      <c r="I732" s="2">
        <v>1783.2244900000001</v>
      </c>
      <c r="J732" s="3">
        <f t="shared" si="46"/>
        <v>0.31166180877204064</v>
      </c>
      <c r="K732" s="2">
        <v>36426.485650000002</v>
      </c>
      <c r="L732" s="2">
        <v>20685.154729999998</v>
      </c>
      <c r="M732" s="3">
        <f t="shared" si="47"/>
        <v>-0.43213970931066203</v>
      </c>
    </row>
    <row r="733" spans="1:13" x14ac:dyDescent="0.2">
      <c r="A733" s="1" t="s">
        <v>24</v>
      </c>
      <c r="B733" s="1" t="s">
        <v>77</v>
      </c>
      <c r="C733" s="2">
        <v>1384.50488</v>
      </c>
      <c r="D733" s="2">
        <v>1616.21794</v>
      </c>
      <c r="E733" s="3">
        <f t="shared" si="44"/>
        <v>0.1673616780606797</v>
      </c>
      <c r="F733" s="2">
        <v>23751.479800000001</v>
      </c>
      <c r="G733" s="2">
        <v>26350.372039999998</v>
      </c>
      <c r="H733" s="3">
        <f t="shared" si="45"/>
        <v>0.10942022399800111</v>
      </c>
      <c r="I733" s="2">
        <v>20745.447459999999</v>
      </c>
      <c r="J733" s="3">
        <f t="shared" si="46"/>
        <v>0.2701761237402589</v>
      </c>
      <c r="K733" s="2">
        <v>188152.88294000001</v>
      </c>
      <c r="L733" s="2">
        <v>201836.34933</v>
      </c>
      <c r="M733" s="3">
        <f t="shared" si="47"/>
        <v>7.2725254995765765E-2</v>
      </c>
    </row>
    <row r="734" spans="1:13" x14ac:dyDescent="0.2">
      <c r="A734" s="1" t="s">
        <v>3</v>
      </c>
      <c r="B734" s="1" t="s">
        <v>77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489.32</v>
      </c>
      <c r="L734" s="2">
        <v>0</v>
      </c>
      <c r="M734" s="3">
        <f t="shared" si="47"/>
        <v>-1</v>
      </c>
    </row>
    <row r="735" spans="1:13" x14ac:dyDescent="0.2">
      <c r="A735" s="1" t="s">
        <v>2</v>
      </c>
      <c r="B735" s="1" t="s">
        <v>77</v>
      </c>
      <c r="C735" s="2">
        <v>0</v>
      </c>
      <c r="D735" s="2">
        <v>0</v>
      </c>
      <c r="E735" s="3" t="str">
        <f t="shared" si="44"/>
        <v/>
      </c>
      <c r="F735" s="2">
        <v>83.498329999999996</v>
      </c>
      <c r="G735" s="2">
        <v>67.405820000000006</v>
      </c>
      <c r="H735" s="3">
        <f t="shared" si="45"/>
        <v>-0.19272852522918715</v>
      </c>
      <c r="I735" s="2">
        <v>88.067790000000002</v>
      </c>
      <c r="J735" s="3">
        <f t="shared" si="46"/>
        <v>-0.23461438058114092</v>
      </c>
      <c r="K735" s="2">
        <v>531.96123</v>
      </c>
      <c r="L735" s="2">
        <v>584.04956000000004</v>
      </c>
      <c r="M735" s="3">
        <f t="shared" si="47"/>
        <v>9.7917530568910172E-2</v>
      </c>
    </row>
    <row r="736" spans="1:13" x14ac:dyDescent="0.2">
      <c r="A736" s="1" t="s">
        <v>26</v>
      </c>
      <c r="B736" s="1" t="s">
        <v>77</v>
      </c>
      <c r="C736" s="2">
        <v>0</v>
      </c>
      <c r="D736" s="2">
        <v>0</v>
      </c>
      <c r="E736" s="3" t="str">
        <f t="shared" si="44"/>
        <v/>
      </c>
      <c r="F736" s="2">
        <v>1.90063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37.322609999999997</v>
      </c>
      <c r="L736" s="2">
        <v>33.790300000000002</v>
      </c>
      <c r="M736" s="3">
        <f t="shared" si="47"/>
        <v>-9.4642630834231412E-2</v>
      </c>
    </row>
    <row r="737" spans="1:13" x14ac:dyDescent="0.2">
      <c r="A737" s="1" t="s">
        <v>30</v>
      </c>
      <c r="B737" s="1" t="s">
        <v>77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35.672310000000003</v>
      </c>
      <c r="L737" s="2">
        <v>0</v>
      </c>
      <c r="M737" s="3">
        <f t="shared" si="47"/>
        <v>-1</v>
      </c>
    </row>
    <row r="738" spans="1:13" x14ac:dyDescent="0.2">
      <c r="A738" s="6" t="s">
        <v>0</v>
      </c>
      <c r="B738" s="6" t="s">
        <v>77</v>
      </c>
      <c r="C738" s="5">
        <v>4335.5001899999997</v>
      </c>
      <c r="D738" s="5">
        <v>1851.1793500000001</v>
      </c>
      <c r="E738" s="4">
        <f t="shared" si="44"/>
        <v>-0.57301827496863744</v>
      </c>
      <c r="F738" s="5">
        <v>70490.856159999996</v>
      </c>
      <c r="G738" s="5">
        <v>78606.005579999997</v>
      </c>
      <c r="H738" s="4">
        <f t="shared" si="45"/>
        <v>0.11512343390439539</v>
      </c>
      <c r="I738" s="5">
        <v>65167.596290000001</v>
      </c>
      <c r="J738" s="4">
        <f t="shared" si="46"/>
        <v>0.20621305763984621</v>
      </c>
      <c r="K738" s="5">
        <v>560433.78321999998</v>
      </c>
      <c r="L738" s="5">
        <v>563943.54380999994</v>
      </c>
      <c r="M738" s="4">
        <f t="shared" si="47"/>
        <v>6.2625785509118348E-3</v>
      </c>
    </row>
    <row r="739" spans="1:13" x14ac:dyDescent="0.2">
      <c r="A739" s="1" t="s">
        <v>22</v>
      </c>
      <c r="B739" s="1" t="s">
        <v>76</v>
      </c>
      <c r="C739" s="2">
        <v>1097.2179699999999</v>
      </c>
      <c r="D739" s="2">
        <v>11.235609999999999</v>
      </c>
      <c r="E739" s="3">
        <f t="shared" si="44"/>
        <v>-0.98975991069486402</v>
      </c>
      <c r="F739" s="2">
        <v>19774.911840000001</v>
      </c>
      <c r="G739" s="2">
        <v>19393.49755</v>
      </c>
      <c r="H739" s="3">
        <f t="shared" si="45"/>
        <v>-1.9287787125730094E-2</v>
      </c>
      <c r="I739" s="2">
        <v>17339.949830000001</v>
      </c>
      <c r="J739" s="3">
        <f t="shared" si="46"/>
        <v>0.11842870020576046</v>
      </c>
      <c r="K739" s="2">
        <v>111744.56168</v>
      </c>
      <c r="L739" s="2">
        <v>124974.74771</v>
      </c>
      <c r="M739" s="3">
        <f t="shared" si="47"/>
        <v>0.11839668822440719</v>
      </c>
    </row>
    <row r="740" spans="1:13" x14ac:dyDescent="0.2">
      <c r="A740" s="1" t="s">
        <v>21</v>
      </c>
      <c r="B740" s="1" t="s">
        <v>76</v>
      </c>
      <c r="C740" s="2">
        <v>1222.2479800000001</v>
      </c>
      <c r="D740" s="2">
        <v>0.42964000000000002</v>
      </c>
      <c r="E740" s="3">
        <f t="shared" si="44"/>
        <v>-0.99964848377168114</v>
      </c>
      <c r="F740" s="2">
        <v>7104.5820599999997</v>
      </c>
      <c r="G740" s="2">
        <v>4241.2009099999996</v>
      </c>
      <c r="H740" s="3">
        <f t="shared" si="45"/>
        <v>-0.40303301810268632</v>
      </c>
      <c r="I740" s="2">
        <v>2112.4291800000001</v>
      </c>
      <c r="J740" s="3">
        <f t="shared" si="46"/>
        <v>1.0077363776995352</v>
      </c>
      <c r="K740" s="2">
        <v>46322.593339999999</v>
      </c>
      <c r="L740" s="2">
        <v>38873.796049999997</v>
      </c>
      <c r="M740" s="3">
        <f t="shared" si="47"/>
        <v>-0.16080268294408928</v>
      </c>
    </row>
    <row r="741" spans="1:13" x14ac:dyDescent="0.2">
      <c r="A741" s="1" t="s">
        <v>20</v>
      </c>
      <c r="B741" s="1" t="s">
        <v>76</v>
      </c>
      <c r="C741" s="2">
        <v>372.54124000000002</v>
      </c>
      <c r="D741" s="2">
        <v>30.628499999999999</v>
      </c>
      <c r="E741" s="3">
        <f t="shared" si="44"/>
        <v>-0.9177849410712221</v>
      </c>
      <c r="F741" s="2">
        <v>4468.8256199999996</v>
      </c>
      <c r="G741" s="2">
        <v>5557.7541700000002</v>
      </c>
      <c r="H741" s="3">
        <f t="shared" si="45"/>
        <v>0.24367219547045127</v>
      </c>
      <c r="I741" s="2">
        <v>4510.0071399999997</v>
      </c>
      <c r="J741" s="3">
        <f t="shared" si="46"/>
        <v>0.23231604684333163</v>
      </c>
      <c r="K741" s="2">
        <v>31433.500469999999</v>
      </c>
      <c r="L741" s="2">
        <v>40514.102229999997</v>
      </c>
      <c r="M741" s="3">
        <f t="shared" si="47"/>
        <v>0.28888293140200805</v>
      </c>
    </row>
    <row r="742" spans="1:13" x14ac:dyDescent="0.2">
      <c r="A742" s="1" t="s">
        <v>19</v>
      </c>
      <c r="B742" s="1" t="s">
        <v>76</v>
      </c>
      <c r="C742" s="2">
        <v>732.85391000000004</v>
      </c>
      <c r="D742" s="2">
        <v>242.76109</v>
      </c>
      <c r="E742" s="3">
        <f t="shared" si="44"/>
        <v>-0.66874558941767814</v>
      </c>
      <c r="F742" s="2">
        <v>10851.803669999999</v>
      </c>
      <c r="G742" s="2">
        <v>12675.52763</v>
      </c>
      <c r="H742" s="3">
        <f t="shared" si="45"/>
        <v>0.16805722029801529</v>
      </c>
      <c r="I742" s="2">
        <v>8421.9116900000008</v>
      </c>
      <c r="J742" s="3">
        <f t="shared" si="46"/>
        <v>0.50506536954675663</v>
      </c>
      <c r="K742" s="2">
        <v>86494.887239999996</v>
      </c>
      <c r="L742" s="2">
        <v>87270.191709999999</v>
      </c>
      <c r="M742" s="3">
        <f t="shared" si="47"/>
        <v>8.9635872678663908E-3</v>
      </c>
    </row>
    <row r="743" spans="1:13" x14ac:dyDescent="0.2">
      <c r="A743" s="1" t="s">
        <v>18</v>
      </c>
      <c r="B743" s="1" t="s">
        <v>76</v>
      </c>
      <c r="C743" s="2">
        <v>0</v>
      </c>
      <c r="D743" s="2">
        <v>0</v>
      </c>
      <c r="E743" s="3" t="str">
        <f t="shared" si="44"/>
        <v/>
      </c>
      <c r="F743" s="2">
        <v>3.7796799999999999</v>
      </c>
      <c r="G743" s="2">
        <v>81.374840000000006</v>
      </c>
      <c r="H743" s="3">
        <f t="shared" si="45"/>
        <v>20.529558057825003</v>
      </c>
      <c r="I743" s="2">
        <v>17.115780000000001</v>
      </c>
      <c r="J743" s="3">
        <f t="shared" si="46"/>
        <v>3.7543752022986974</v>
      </c>
      <c r="K743" s="2">
        <v>114.33081</v>
      </c>
      <c r="L743" s="2">
        <v>378.64445000000001</v>
      </c>
      <c r="M743" s="3">
        <f t="shared" si="47"/>
        <v>2.3118321299394275</v>
      </c>
    </row>
    <row r="744" spans="1:13" x14ac:dyDescent="0.2">
      <c r="A744" s="1" t="s">
        <v>17</v>
      </c>
      <c r="B744" s="1" t="s">
        <v>76</v>
      </c>
      <c r="C744" s="2">
        <v>87.811300000000003</v>
      </c>
      <c r="D744" s="2">
        <v>0</v>
      </c>
      <c r="E744" s="3">
        <f t="shared" si="44"/>
        <v>-1</v>
      </c>
      <c r="F744" s="2">
        <v>2928.5903600000001</v>
      </c>
      <c r="G744" s="2">
        <v>2515.1798600000002</v>
      </c>
      <c r="H744" s="3">
        <f t="shared" si="45"/>
        <v>-0.141163648438698</v>
      </c>
      <c r="I744" s="2">
        <v>2195.2302800000002</v>
      </c>
      <c r="J744" s="3">
        <f t="shared" si="46"/>
        <v>0.14574761605420283</v>
      </c>
      <c r="K744" s="2">
        <v>16772.402979999999</v>
      </c>
      <c r="L744" s="2">
        <v>15359.817499999999</v>
      </c>
      <c r="M744" s="3">
        <f t="shared" si="47"/>
        <v>-8.4220816879037264E-2</v>
      </c>
    </row>
    <row r="745" spans="1:13" x14ac:dyDescent="0.2">
      <c r="A745" s="1" t="s">
        <v>16</v>
      </c>
      <c r="B745" s="1" t="s">
        <v>76</v>
      </c>
      <c r="C745" s="2">
        <v>0</v>
      </c>
      <c r="D745" s="2">
        <v>0</v>
      </c>
      <c r="E745" s="3" t="str">
        <f t="shared" si="44"/>
        <v/>
      </c>
      <c r="F745" s="2">
        <v>30.726430000000001</v>
      </c>
      <c r="G745" s="2">
        <v>213.63014000000001</v>
      </c>
      <c r="H745" s="3">
        <f t="shared" si="45"/>
        <v>5.9526508611641509</v>
      </c>
      <c r="I745" s="2">
        <v>117.46728</v>
      </c>
      <c r="J745" s="3">
        <f t="shared" si="46"/>
        <v>0.81863528294857946</v>
      </c>
      <c r="K745" s="2">
        <v>3340.80717</v>
      </c>
      <c r="L745" s="2">
        <v>5819.2517099999995</v>
      </c>
      <c r="M745" s="3">
        <f t="shared" si="47"/>
        <v>0.74186997748810501</v>
      </c>
    </row>
    <row r="746" spans="1:13" x14ac:dyDescent="0.2">
      <c r="A746" s="1" t="s">
        <v>15</v>
      </c>
      <c r="B746" s="1" t="s">
        <v>76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5.7300399999999998</v>
      </c>
      <c r="L746" s="2">
        <v>5.0914999999999999</v>
      </c>
      <c r="M746" s="3">
        <f t="shared" si="47"/>
        <v>-0.11143726745363036</v>
      </c>
    </row>
    <row r="747" spans="1:13" x14ac:dyDescent="0.2">
      <c r="A747" s="1" t="s">
        <v>14</v>
      </c>
      <c r="B747" s="1" t="s">
        <v>76</v>
      </c>
      <c r="C747" s="2">
        <v>5649.4699499999997</v>
      </c>
      <c r="D747" s="2">
        <v>866.81555000000003</v>
      </c>
      <c r="E747" s="3">
        <f t="shared" si="44"/>
        <v>-0.84656692438907477</v>
      </c>
      <c r="F747" s="2">
        <v>114822.54248</v>
      </c>
      <c r="G747" s="2">
        <v>144479.10420999999</v>
      </c>
      <c r="H747" s="3">
        <f t="shared" si="45"/>
        <v>0.25828170226387059</v>
      </c>
      <c r="I747" s="2">
        <v>107148.52168000001</v>
      </c>
      <c r="J747" s="3">
        <f t="shared" si="46"/>
        <v>0.34840035069721353</v>
      </c>
      <c r="K747" s="2">
        <v>835208.36410999997</v>
      </c>
      <c r="L747" s="2">
        <v>937568.66662999999</v>
      </c>
      <c r="M747" s="3">
        <f t="shared" si="47"/>
        <v>0.12255660613393804</v>
      </c>
    </row>
    <row r="748" spans="1:13" x14ac:dyDescent="0.2">
      <c r="A748" s="1" t="s">
        <v>13</v>
      </c>
      <c r="B748" s="1" t="s">
        <v>76</v>
      </c>
      <c r="C748" s="2">
        <v>507.83463999999998</v>
      </c>
      <c r="D748" s="2">
        <v>389.40998000000002</v>
      </c>
      <c r="E748" s="3">
        <f t="shared" si="44"/>
        <v>-0.23319531727886855</v>
      </c>
      <c r="F748" s="2">
        <v>15699.72061</v>
      </c>
      <c r="G748" s="2">
        <v>18968.728439999999</v>
      </c>
      <c r="H748" s="3">
        <f t="shared" si="45"/>
        <v>0.20822076463690631</v>
      </c>
      <c r="I748" s="2">
        <v>18212.575939999999</v>
      </c>
      <c r="J748" s="3">
        <f t="shared" si="46"/>
        <v>4.1518152209280457E-2</v>
      </c>
      <c r="K748" s="2">
        <v>82942.910029999999</v>
      </c>
      <c r="L748" s="2">
        <v>137604.89801999999</v>
      </c>
      <c r="M748" s="3">
        <f t="shared" si="47"/>
        <v>0.65903147080599234</v>
      </c>
    </row>
    <row r="749" spans="1:13" x14ac:dyDescent="0.2">
      <c r="A749" s="1" t="s">
        <v>12</v>
      </c>
      <c r="B749" s="1" t="s">
        <v>76</v>
      </c>
      <c r="C749" s="2">
        <v>6394.3556200000003</v>
      </c>
      <c r="D749" s="2">
        <v>625.04078000000004</v>
      </c>
      <c r="E749" s="3">
        <f t="shared" si="44"/>
        <v>-0.90225117007177025</v>
      </c>
      <c r="F749" s="2">
        <v>152723.55415000001</v>
      </c>
      <c r="G749" s="2">
        <v>124823.15622</v>
      </c>
      <c r="H749" s="3">
        <f t="shared" si="45"/>
        <v>-0.18268562492067963</v>
      </c>
      <c r="I749" s="2">
        <v>90570.628769999996</v>
      </c>
      <c r="J749" s="3">
        <f t="shared" si="46"/>
        <v>0.37818581934528406</v>
      </c>
      <c r="K749" s="2">
        <v>1058344.91869</v>
      </c>
      <c r="L749" s="2">
        <v>957001.78887000005</v>
      </c>
      <c r="M749" s="3">
        <f t="shared" si="47"/>
        <v>-9.5756239795094955E-2</v>
      </c>
    </row>
    <row r="750" spans="1:13" x14ac:dyDescent="0.2">
      <c r="A750" s="1" t="s">
        <v>11</v>
      </c>
      <c r="B750" s="1" t="s">
        <v>76</v>
      </c>
      <c r="C750" s="2">
        <v>409.07427000000001</v>
      </c>
      <c r="D750" s="2">
        <v>11.96861</v>
      </c>
      <c r="E750" s="3">
        <f t="shared" si="44"/>
        <v>-0.97074220776584164</v>
      </c>
      <c r="F750" s="2">
        <v>7944.9758300000003</v>
      </c>
      <c r="G750" s="2">
        <v>6714.5302300000003</v>
      </c>
      <c r="H750" s="3">
        <f t="shared" si="45"/>
        <v>-0.15487090537819803</v>
      </c>
      <c r="I750" s="2">
        <v>7685.8763799999997</v>
      </c>
      <c r="J750" s="3">
        <f t="shared" si="46"/>
        <v>-0.12638066265645553</v>
      </c>
      <c r="K750" s="2">
        <v>57780.971279999998</v>
      </c>
      <c r="L750" s="2">
        <v>55497.448980000001</v>
      </c>
      <c r="M750" s="3">
        <f t="shared" si="47"/>
        <v>-3.9520316973113978E-2</v>
      </c>
    </row>
    <row r="751" spans="1:13" x14ac:dyDescent="0.2">
      <c r="A751" s="1" t="s">
        <v>10</v>
      </c>
      <c r="B751" s="1" t="s">
        <v>76</v>
      </c>
      <c r="C751" s="2">
        <v>3683.37041</v>
      </c>
      <c r="D751" s="2">
        <v>345.76684</v>
      </c>
      <c r="E751" s="3">
        <f t="shared" si="44"/>
        <v>-0.90612759469933413</v>
      </c>
      <c r="F751" s="2">
        <v>63408.70276</v>
      </c>
      <c r="G751" s="2">
        <v>74250.776769999997</v>
      </c>
      <c r="H751" s="3">
        <f t="shared" si="45"/>
        <v>0.17098716009120896</v>
      </c>
      <c r="I751" s="2">
        <v>66595.292669999995</v>
      </c>
      <c r="J751" s="3">
        <f t="shared" si="46"/>
        <v>0.11495533382419776</v>
      </c>
      <c r="K751" s="2">
        <v>442585.02058000001</v>
      </c>
      <c r="L751" s="2">
        <v>493216.5589</v>
      </c>
      <c r="M751" s="3">
        <f t="shared" si="47"/>
        <v>0.11439957514524157</v>
      </c>
    </row>
    <row r="752" spans="1:13" x14ac:dyDescent="0.2">
      <c r="A752" s="1" t="s">
        <v>28</v>
      </c>
      <c r="B752" s="1" t="s">
        <v>76</v>
      </c>
      <c r="C752" s="2">
        <v>363.55559</v>
      </c>
      <c r="D752" s="2">
        <v>0</v>
      </c>
      <c r="E752" s="3">
        <f t="shared" si="44"/>
        <v>-1</v>
      </c>
      <c r="F752" s="2">
        <v>9024.9167799999996</v>
      </c>
      <c r="G752" s="2">
        <v>5173.4611299999997</v>
      </c>
      <c r="H752" s="3">
        <f t="shared" si="45"/>
        <v>-0.4267580238008577</v>
      </c>
      <c r="I752" s="2">
        <v>4131.0511699999997</v>
      </c>
      <c r="J752" s="3">
        <f t="shared" si="46"/>
        <v>0.252335281530778</v>
      </c>
      <c r="K752" s="2">
        <v>72214.729300000006</v>
      </c>
      <c r="L752" s="2">
        <v>52937.490570000002</v>
      </c>
      <c r="M752" s="3">
        <f t="shared" si="47"/>
        <v>-0.26694330806000821</v>
      </c>
    </row>
    <row r="753" spans="1:13" x14ac:dyDescent="0.2">
      <c r="A753" s="1" t="s">
        <v>9</v>
      </c>
      <c r="B753" s="1" t="s">
        <v>76</v>
      </c>
      <c r="C753" s="2">
        <v>20.485469999999999</v>
      </c>
      <c r="D753" s="2">
        <v>4.6017099999999997</v>
      </c>
      <c r="E753" s="3">
        <f t="shared" si="44"/>
        <v>-0.77536712606545033</v>
      </c>
      <c r="F753" s="2">
        <v>412.52267000000001</v>
      </c>
      <c r="G753" s="2">
        <v>456.08006</v>
      </c>
      <c r="H753" s="3">
        <f t="shared" si="45"/>
        <v>0.105587869873915</v>
      </c>
      <c r="I753" s="2">
        <v>672.37408000000005</v>
      </c>
      <c r="J753" s="3">
        <f t="shared" si="46"/>
        <v>-0.32168702874447519</v>
      </c>
      <c r="K753" s="2">
        <v>3225.90735</v>
      </c>
      <c r="L753" s="2">
        <v>6745.9358899999997</v>
      </c>
      <c r="M753" s="3">
        <f t="shared" si="47"/>
        <v>1.0911747170916115</v>
      </c>
    </row>
    <row r="754" spans="1:13" x14ac:dyDescent="0.2">
      <c r="A754" s="1" t="s">
        <v>8</v>
      </c>
      <c r="B754" s="1" t="s">
        <v>76</v>
      </c>
      <c r="C754" s="2">
        <v>57.881520000000002</v>
      </c>
      <c r="D754" s="2">
        <v>214.62583000000001</v>
      </c>
      <c r="E754" s="3">
        <f t="shared" si="44"/>
        <v>2.7080199345145046</v>
      </c>
      <c r="F754" s="2">
        <v>4441.0731299999998</v>
      </c>
      <c r="G754" s="2">
        <v>12330.928320000001</v>
      </c>
      <c r="H754" s="3">
        <f t="shared" si="45"/>
        <v>1.7765650235982493</v>
      </c>
      <c r="I754" s="2">
        <v>5428.9501300000002</v>
      </c>
      <c r="J754" s="3">
        <f t="shared" si="46"/>
        <v>1.2713283461308937</v>
      </c>
      <c r="K754" s="2">
        <v>56037.111010000001</v>
      </c>
      <c r="L754" s="2">
        <v>61663.018779999999</v>
      </c>
      <c r="M754" s="3">
        <f t="shared" si="47"/>
        <v>0.1003961065907919</v>
      </c>
    </row>
    <row r="755" spans="1:13" x14ac:dyDescent="0.2">
      <c r="A755" s="1" t="s">
        <v>7</v>
      </c>
      <c r="B755" s="1" t="s">
        <v>76</v>
      </c>
      <c r="C755" s="2">
        <v>1885.74749</v>
      </c>
      <c r="D755" s="2">
        <v>0</v>
      </c>
      <c r="E755" s="3">
        <f t="shared" si="44"/>
        <v>-1</v>
      </c>
      <c r="F755" s="2">
        <v>11113.03009</v>
      </c>
      <c r="G755" s="2">
        <v>16370.48984</v>
      </c>
      <c r="H755" s="3">
        <f t="shared" si="45"/>
        <v>0.4730896710817778</v>
      </c>
      <c r="I755" s="2">
        <v>7650.1863599999997</v>
      </c>
      <c r="J755" s="3">
        <f t="shared" si="46"/>
        <v>1.1398811832343392</v>
      </c>
      <c r="K755" s="2">
        <v>89870.092499999999</v>
      </c>
      <c r="L755" s="2">
        <v>86882.495689999996</v>
      </c>
      <c r="M755" s="3">
        <f t="shared" si="47"/>
        <v>-3.3243504339332985E-2</v>
      </c>
    </row>
    <row r="756" spans="1:13" x14ac:dyDescent="0.2">
      <c r="A756" s="1" t="s">
        <v>6</v>
      </c>
      <c r="B756" s="1" t="s">
        <v>76</v>
      </c>
      <c r="C756" s="2">
        <v>1895.83608</v>
      </c>
      <c r="D756" s="2">
        <v>96.264930000000007</v>
      </c>
      <c r="E756" s="3">
        <f t="shared" si="44"/>
        <v>-0.94922296763125213</v>
      </c>
      <c r="F756" s="2">
        <v>27644.033090000001</v>
      </c>
      <c r="G756" s="2">
        <v>22256.923569999999</v>
      </c>
      <c r="H756" s="3">
        <f t="shared" si="45"/>
        <v>-0.19487422484488137</v>
      </c>
      <c r="I756" s="2">
        <v>22643.636279999999</v>
      </c>
      <c r="J756" s="3">
        <f t="shared" si="46"/>
        <v>-1.7078207104994192E-2</v>
      </c>
      <c r="K756" s="2">
        <v>167926.51217999999</v>
      </c>
      <c r="L756" s="2">
        <v>187493.03101999999</v>
      </c>
      <c r="M756" s="3">
        <f t="shared" si="47"/>
        <v>0.11651834237482817</v>
      </c>
    </row>
    <row r="757" spans="1:13" x14ac:dyDescent="0.2">
      <c r="A757" s="1" t="s">
        <v>5</v>
      </c>
      <c r="B757" s="1" t="s">
        <v>76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0.46177000000000001</v>
      </c>
      <c r="H757" s="3" t="str">
        <f t="shared" si="45"/>
        <v/>
      </c>
      <c r="I757" s="2">
        <v>0.66505000000000003</v>
      </c>
      <c r="J757" s="3">
        <f t="shared" si="46"/>
        <v>-0.30566122847906174</v>
      </c>
      <c r="K757" s="2">
        <v>14.072329999999999</v>
      </c>
      <c r="L757" s="2">
        <v>508.02197999999999</v>
      </c>
      <c r="M757" s="3">
        <f t="shared" si="47"/>
        <v>35.100772224642263</v>
      </c>
    </row>
    <row r="758" spans="1:13" x14ac:dyDescent="0.2">
      <c r="A758" s="1" t="s">
        <v>4</v>
      </c>
      <c r="B758" s="1" t="s">
        <v>76</v>
      </c>
      <c r="C758" s="2">
        <v>215.60512</v>
      </c>
      <c r="D758" s="2">
        <v>55.209240000000001</v>
      </c>
      <c r="E758" s="3">
        <f t="shared" si="44"/>
        <v>-0.74393353924062655</v>
      </c>
      <c r="F758" s="2">
        <v>2082.0563000000002</v>
      </c>
      <c r="G758" s="2">
        <v>2618.7056899999998</v>
      </c>
      <c r="H758" s="3">
        <f t="shared" si="45"/>
        <v>0.25774970158107613</v>
      </c>
      <c r="I758" s="2">
        <v>2067.1773699999999</v>
      </c>
      <c r="J758" s="3">
        <f t="shared" si="46"/>
        <v>0.26680261113733073</v>
      </c>
      <c r="K758" s="2">
        <v>14844.59418</v>
      </c>
      <c r="L758" s="2">
        <v>21343.921350000001</v>
      </c>
      <c r="M758" s="3">
        <f t="shared" si="47"/>
        <v>0.43782450979741094</v>
      </c>
    </row>
    <row r="759" spans="1:13" x14ac:dyDescent="0.2">
      <c r="A759" s="1" t="s">
        <v>24</v>
      </c>
      <c r="B759" s="1" t="s">
        <v>76</v>
      </c>
      <c r="C759" s="2">
        <v>19.192350000000001</v>
      </c>
      <c r="D759" s="2">
        <v>0</v>
      </c>
      <c r="E759" s="3">
        <f t="shared" si="44"/>
        <v>-1</v>
      </c>
      <c r="F759" s="2">
        <v>383.53478999999999</v>
      </c>
      <c r="G759" s="2">
        <v>339.23696000000001</v>
      </c>
      <c r="H759" s="3">
        <f t="shared" si="45"/>
        <v>-0.11549885735267973</v>
      </c>
      <c r="I759" s="2">
        <v>356.85264000000001</v>
      </c>
      <c r="J759" s="3">
        <f t="shared" si="46"/>
        <v>-4.9364017595610377E-2</v>
      </c>
      <c r="K759" s="2">
        <v>5629.3081099999999</v>
      </c>
      <c r="L759" s="2">
        <v>3073.0922399999999</v>
      </c>
      <c r="M759" s="3">
        <f t="shared" si="47"/>
        <v>-0.45409059515841632</v>
      </c>
    </row>
    <row r="760" spans="1:13" x14ac:dyDescent="0.2">
      <c r="A760" s="1" t="s">
        <v>3</v>
      </c>
      <c r="B760" s="1" t="s">
        <v>76</v>
      </c>
      <c r="C760" s="2">
        <v>234.96724</v>
      </c>
      <c r="D760" s="2">
        <v>0</v>
      </c>
      <c r="E760" s="3">
        <f t="shared" si="44"/>
        <v>-1</v>
      </c>
      <c r="F760" s="2">
        <v>3193.5178500000002</v>
      </c>
      <c r="G760" s="2">
        <v>6106.2766899999997</v>
      </c>
      <c r="H760" s="3">
        <f t="shared" si="45"/>
        <v>0.91208472186870648</v>
      </c>
      <c r="I760" s="2">
        <v>4711.4691300000004</v>
      </c>
      <c r="J760" s="3">
        <f t="shared" si="46"/>
        <v>0.29604514462774367</v>
      </c>
      <c r="K760" s="2">
        <v>21828.512030000002</v>
      </c>
      <c r="L760" s="2">
        <v>42888.299429999999</v>
      </c>
      <c r="M760" s="3">
        <f t="shared" si="47"/>
        <v>0.96478346169709095</v>
      </c>
    </row>
    <row r="761" spans="1:13" x14ac:dyDescent="0.2">
      <c r="A761" s="1" t="s">
        <v>27</v>
      </c>
      <c r="B761" s="1" t="s">
        <v>76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551.15932999999995</v>
      </c>
      <c r="L761" s="2">
        <v>276.65825999999998</v>
      </c>
      <c r="M761" s="3">
        <f t="shared" si="47"/>
        <v>-0.49804304319769022</v>
      </c>
    </row>
    <row r="762" spans="1:13" x14ac:dyDescent="0.2">
      <c r="A762" s="1" t="s">
        <v>2</v>
      </c>
      <c r="B762" s="1" t="s">
        <v>76</v>
      </c>
      <c r="C762" s="2">
        <v>7980.5808299999999</v>
      </c>
      <c r="D762" s="2">
        <v>209.66743</v>
      </c>
      <c r="E762" s="3">
        <f t="shared" si="44"/>
        <v>-0.97372779820588573</v>
      </c>
      <c r="F762" s="2">
        <v>114700.89314</v>
      </c>
      <c r="G762" s="2">
        <v>123158.72775000001</v>
      </c>
      <c r="H762" s="3">
        <f t="shared" si="45"/>
        <v>7.3738175688629282E-2</v>
      </c>
      <c r="I762" s="2">
        <v>106823.07607</v>
      </c>
      <c r="J762" s="3">
        <f t="shared" si="46"/>
        <v>0.15292249840563876</v>
      </c>
      <c r="K762" s="2">
        <v>861857.68582000001</v>
      </c>
      <c r="L762" s="2">
        <v>896840.31255000003</v>
      </c>
      <c r="M762" s="3">
        <f t="shared" si="47"/>
        <v>4.0589794934318357E-2</v>
      </c>
    </row>
    <row r="763" spans="1:13" x14ac:dyDescent="0.2">
      <c r="A763" s="1" t="s">
        <v>34</v>
      </c>
      <c r="B763" s="1" t="s">
        <v>76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41.76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70.464410000000001</v>
      </c>
      <c r="M763" s="3" t="str">
        <f t="shared" si="47"/>
        <v/>
      </c>
    </row>
    <row r="764" spans="1:13" x14ac:dyDescent="0.2">
      <c r="A764" s="1" t="s">
        <v>26</v>
      </c>
      <c r="B764" s="1" t="s">
        <v>76</v>
      </c>
      <c r="C764" s="2">
        <v>0</v>
      </c>
      <c r="D764" s="2">
        <v>67.09</v>
      </c>
      <c r="E764" s="3" t="str">
        <f t="shared" si="44"/>
        <v/>
      </c>
      <c r="F764" s="2">
        <v>9.8699499999999993</v>
      </c>
      <c r="G764" s="2">
        <v>1778.45643</v>
      </c>
      <c r="H764" s="3">
        <f t="shared" si="45"/>
        <v>179.18900095745167</v>
      </c>
      <c r="I764" s="2">
        <v>654.59231</v>
      </c>
      <c r="J764" s="3">
        <f t="shared" si="46"/>
        <v>1.7168917245605892</v>
      </c>
      <c r="K764" s="2">
        <v>491.45076</v>
      </c>
      <c r="L764" s="2">
        <v>4146.0851499999999</v>
      </c>
      <c r="M764" s="3">
        <f t="shared" si="47"/>
        <v>7.43642026314091</v>
      </c>
    </row>
    <row r="765" spans="1:13" x14ac:dyDescent="0.2">
      <c r="A765" s="1" t="s">
        <v>30</v>
      </c>
      <c r="B765" s="1" t="s">
        <v>76</v>
      </c>
      <c r="C765" s="2">
        <v>125.98936999999999</v>
      </c>
      <c r="D765" s="2">
        <v>0</v>
      </c>
      <c r="E765" s="3">
        <f t="shared" si="44"/>
        <v>-1</v>
      </c>
      <c r="F765" s="2">
        <v>787.77431999999999</v>
      </c>
      <c r="G765" s="2">
        <v>359.05579</v>
      </c>
      <c r="H765" s="3">
        <f t="shared" si="45"/>
        <v>-0.54421490916332482</v>
      </c>
      <c r="I765" s="2">
        <v>534.63271999999995</v>
      </c>
      <c r="J765" s="3">
        <f t="shared" si="46"/>
        <v>-0.32840663025637484</v>
      </c>
      <c r="K765" s="2">
        <v>13359.518400000001</v>
      </c>
      <c r="L765" s="2">
        <v>7358.0877300000002</v>
      </c>
      <c r="M765" s="3">
        <f t="shared" si="47"/>
        <v>-0.44922507610753393</v>
      </c>
    </row>
    <row r="766" spans="1:13" x14ac:dyDescent="0.2">
      <c r="A766" s="6" t="s">
        <v>0</v>
      </c>
      <c r="B766" s="6" t="s">
        <v>76</v>
      </c>
      <c r="C766" s="5">
        <v>32956.618349999997</v>
      </c>
      <c r="D766" s="5">
        <v>3171.5157399999998</v>
      </c>
      <c r="E766" s="4">
        <f t="shared" si="44"/>
        <v>-0.90376695490057768</v>
      </c>
      <c r="F766" s="5">
        <v>573555.93759999995</v>
      </c>
      <c r="G766" s="5">
        <v>604905.02497000003</v>
      </c>
      <c r="H766" s="4">
        <f t="shared" si="45"/>
        <v>5.465741929405854E-2</v>
      </c>
      <c r="I766" s="5">
        <v>480601.66992999997</v>
      </c>
      <c r="J766" s="4">
        <f t="shared" si="46"/>
        <v>0.25864112177992427</v>
      </c>
      <c r="K766" s="5">
        <v>4080941.65172</v>
      </c>
      <c r="L766" s="5">
        <v>4266311.9193099998</v>
      </c>
      <c r="M766" s="4">
        <f t="shared" si="47"/>
        <v>4.5423405529915195E-2</v>
      </c>
    </row>
    <row r="767" spans="1:13" x14ac:dyDescent="0.2">
      <c r="A767" s="1" t="s">
        <v>22</v>
      </c>
      <c r="B767" s="1" t="s">
        <v>75</v>
      </c>
      <c r="C767" s="2">
        <v>0</v>
      </c>
      <c r="D767" s="2">
        <v>0</v>
      </c>
      <c r="E767" s="3" t="str">
        <f t="shared" si="44"/>
        <v/>
      </c>
      <c r="F767" s="2">
        <v>6.7334399999999999</v>
      </c>
      <c r="G767" s="2">
        <v>2.3716699999999999</v>
      </c>
      <c r="H767" s="3">
        <f t="shared" si="45"/>
        <v>-0.64777736194278113</v>
      </c>
      <c r="I767" s="2">
        <v>140.69714999999999</v>
      </c>
      <c r="J767" s="3">
        <f t="shared" si="46"/>
        <v>-0.98314343965034112</v>
      </c>
      <c r="K767" s="2">
        <v>13.489940000000001</v>
      </c>
      <c r="L767" s="2">
        <v>268.11185999999998</v>
      </c>
      <c r="M767" s="3">
        <f t="shared" si="47"/>
        <v>18.874948294803385</v>
      </c>
    </row>
    <row r="768" spans="1:13" x14ac:dyDescent="0.2">
      <c r="A768" s="1" t="s">
        <v>21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1.1309100000000001</v>
      </c>
      <c r="J768" s="3">
        <f t="shared" si="46"/>
        <v>-1</v>
      </c>
      <c r="K768" s="2">
        <v>28.515000000000001</v>
      </c>
      <c r="L768" s="2">
        <v>18.406169999999999</v>
      </c>
      <c r="M768" s="3">
        <f t="shared" si="47"/>
        <v>-0.35450920568122046</v>
      </c>
    </row>
    <row r="769" spans="1:13" x14ac:dyDescent="0.2">
      <c r="A769" s="1" t="s">
        <v>20</v>
      </c>
      <c r="B769" s="1" t="s">
        <v>75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3.3585799999999999</v>
      </c>
      <c r="H769" s="3" t="str">
        <f t="shared" si="45"/>
        <v/>
      </c>
      <c r="I769" s="2">
        <v>80.399919999999995</v>
      </c>
      <c r="J769" s="3">
        <f t="shared" si="46"/>
        <v>-0.95822657534982625</v>
      </c>
      <c r="K769" s="2">
        <v>14.044700000000001</v>
      </c>
      <c r="L769" s="2">
        <v>113.32302</v>
      </c>
      <c r="M769" s="3">
        <f t="shared" si="47"/>
        <v>7.0687390973107291</v>
      </c>
    </row>
    <row r="770" spans="1:13" x14ac:dyDescent="0.2">
      <c r="A770" s="1" t="s">
        <v>19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0.14612</v>
      </c>
      <c r="G770" s="2">
        <v>0</v>
      </c>
      <c r="H770" s="3">
        <f t="shared" si="45"/>
        <v>-1</v>
      </c>
      <c r="I770" s="2">
        <v>0</v>
      </c>
      <c r="J770" s="3" t="str">
        <f t="shared" si="46"/>
        <v/>
      </c>
      <c r="K770" s="2">
        <v>0.14612</v>
      </c>
      <c r="L770" s="2">
        <v>3.6735000000000002</v>
      </c>
      <c r="M770" s="3">
        <f t="shared" si="47"/>
        <v>24.140295647413087</v>
      </c>
    </row>
    <row r="771" spans="1:13" x14ac:dyDescent="0.2">
      <c r="A771" s="1" t="s">
        <v>18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7.8159999999999993E-2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1.27728</v>
      </c>
      <c r="L771" s="2">
        <v>3.4721199999999999</v>
      </c>
      <c r="M771" s="3">
        <f t="shared" si="47"/>
        <v>1.7183702868595767</v>
      </c>
    </row>
    <row r="772" spans="1:13" x14ac:dyDescent="0.2">
      <c r="A772" s="1" t="s">
        <v>17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2.6993299999999998</v>
      </c>
      <c r="G772" s="2">
        <v>2.8210600000000001</v>
      </c>
      <c r="H772" s="3">
        <f t="shared" si="45"/>
        <v>4.5096375767320174E-2</v>
      </c>
      <c r="I772" s="2">
        <v>0</v>
      </c>
      <c r="J772" s="3" t="str">
        <f t="shared" si="46"/>
        <v/>
      </c>
      <c r="K772" s="2">
        <v>10.769970000000001</v>
      </c>
      <c r="L772" s="2">
        <v>26.130089999999999</v>
      </c>
      <c r="M772" s="3">
        <f t="shared" si="47"/>
        <v>1.4261989587714727</v>
      </c>
    </row>
    <row r="773" spans="1:13" x14ac:dyDescent="0.2">
      <c r="A773" s="1" t="s">
        <v>16</v>
      </c>
      <c r="B773" s="1" t="s">
        <v>75</v>
      </c>
      <c r="C773" s="2">
        <v>144.93091999999999</v>
      </c>
      <c r="D773" s="2">
        <v>122.52981</v>
      </c>
      <c r="E773" s="3">
        <f t="shared" ref="E773:E836" si="48">IF(C773=0,"",(D773/C773-1))</f>
        <v>-0.15456405023855502</v>
      </c>
      <c r="F773" s="2">
        <v>3976.4698800000001</v>
      </c>
      <c r="G773" s="2">
        <v>5831.2619999999997</v>
      </c>
      <c r="H773" s="3">
        <f t="shared" ref="H773:H836" si="49">IF(F773=0,"",(G773/F773-1))</f>
        <v>0.46644188840178002</v>
      </c>
      <c r="I773" s="2">
        <v>9198.2394600000007</v>
      </c>
      <c r="J773" s="3">
        <f t="shared" ref="J773:J836" si="50">IF(I773=0,"",(G773/I773-1))</f>
        <v>-0.36604585851910409</v>
      </c>
      <c r="K773" s="2">
        <v>58494.425069999998</v>
      </c>
      <c r="L773" s="2">
        <v>55586.54982</v>
      </c>
      <c r="M773" s="3">
        <f t="shared" ref="M773:M836" si="51">IF(K773=0,"",(L773/K773-1))</f>
        <v>-4.9712006683032772E-2</v>
      </c>
    </row>
    <row r="774" spans="1:13" x14ac:dyDescent="0.2">
      <c r="A774" s="1" t="s">
        <v>14</v>
      </c>
      <c r="B774" s="1" t="s">
        <v>75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0.60355000000000003</v>
      </c>
      <c r="M774" s="3" t="str">
        <f t="shared" si="51"/>
        <v/>
      </c>
    </row>
    <row r="775" spans="1:13" x14ac:dyDescent="0.2">
      <c r="A775" s="1" t="s">
        <v>13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3382.3658399999999</v>
      </c>
      <c r="G775" s="2">
        <v>2516.05483</v>
      </c>
      <c r="H775" s="3">
        <f t="shared" si="49"/>
        <v>-0.25612575663902748</v>
      </c>
      <c r="I775" s="2">
        <v>2511.7177299999998</v>
      </c>
      <c r="J775" s="3">
        <f t="shared" si="50"/>
        <v>1.726746579919336E-3</v>
      </c>
      <c r="K775" s="2">
        <v>21831.30846</v>
      </c>
      <c r="L775" s="2">
        <v>17028.825489999999</v>
      </c>
      <c r="M775" s="3">
        <f t="shared" si="51"/>
        <v>-0.21998145364485411</v>
      </c>
    </row>
    <row r="776" spans="1:13" x14ac:dyDescent="0.2">
      <c r="A776" s="1" t="s">
        <v>12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5.2907599999999997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24.218720000000001</v>
      </c>
      <c r="L776" s="2">
        <v>40.693219999999997</v>
      </c>
      <c r="M776" s="3">
        <f t="shared" si="51"/>
        <v>0.68023826197255666</v>
      </c>
    </row>
    <row r="777" spans="1:13" x14ac:dyDescent="0.2">
      <c r="A777" s="1" t="s">
        <v>11</v>
      </c>
      <c r="B777" s="1" t="s">
        <v>75</v>
      </c>
      <c r="C777" s="2">
        <v>0</v>
      </c>
      <c r="D777" s="2">
        <v>0</v>
      </c>
      <c r="E777" s="3" t="str">
        <f t="shared" si="48"/>
        <v/>
      </c>
      <c r="F777" s="2">
        <v>4.8584399999999999</v>
      </c>
      <c r="G777" s="2">
        <v>139.30411000000001</v>
      </c>
      <c r="H777" s="3">
        <f t="shared" si="49"/>
        <v>27.672600670173967</v>
      </c>
      <c r="I777" s="2">
        <v>10.897500000000001</v>
      </c>
      <c r="J777" s="3">
        <f t="shared" si="50"/>
        <v>11.783125487497133</v>
      </c>
      <c r="K777" s="2">
        <v>13.91079</v>
      </c>
      <c r="L777" s="2">
        <v>191.86658</v>
      </c>
      <c r="M777" s="3">
        <f t="shared" si="51"/>
        <v>12.79264441487507</v>
      </c>
    </row>
    <row r="778" spans="1:13" x14ac:dyDescent="0.2">
      <c r="A778" s="1" t="s">
        <v>10</v>
      </c>
      <c r="B778" s="1" t="s">
        <v>75</v>
      </c>
      <c r="C778" s="2">
        <v>5.75</v>
      </c>
      <c r="D778" s="2">
        <v>0</v>
      </c>
      <c r="E778" s="3">
        <f t="shared" si="48"/>
        <v>-1</v>
      </c>
      <c r="F778" s="2">
        <v>40.194609999999997</v>
      </c>
      <c r="G778" s="2">
        <v>35.497709999999998</v>
      </c>
      <c r="H778" s="3">
        <f t="shared" si="49"/>
        <v>-0.11685397619233029</v>
      </c>
      <c r="I778" s="2">
        <v>65.346800000000002</v>
      </c>
      <c r="J778" s="3">
        <f t="shared" si="50"/>
        <v>-0.45677967398556629</v>
      </c>
      <c r="K778" s="2">
        <v>277.32643999999999</v>
      </c>
      <c r="L778" s="2">
        <v>295.02623999999997</v>
      </c>
      <c r="M778" s="3">
        <f t="shared" si="51"/>
        <v>6.3822980600046542E-2</v>
      </c>
    </row>
    <row r="779" spans="1:13" x14ac:dyDescent="0.2">
      <c r="A779" s="1" t="s">
        <v>28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234.30082999999999</v>
      </c>
      <c r="H779" s="3" t="str">
        <f t="shared" si="49"/>
        <v/>
      </c>
      <c r="I779" s="2">
        <v>87.963430000000002</v>
      </c>
      <c r="J779" s="3">
        <f t="shared" si="50"/>
        <v>1.6636163460201585</v>
      </c>
      <c r="K779" s="2">
        <v>82.480230000000006</v>
      </c>
      <c r="L779" s="2">
        <v>1710.7233200000001</v>
      </c>
      <c r="M779" s="3">
        <f t="shared" si="51"/>
        <v>19.741010542768855</v>
      </c>
    </row>
    <row r="780" spans="1:13" x14ac:dyDescent="0.2">
      <c r="A780" s="1" t="s">
        <v>9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61.345599999999997</v>
      </c>
      <c r="L780" s="2">
        <v>76.057429999999997</v>
      </c>
      <c r="M780" s="3">
        <f t="shared" si="51"/>
        <v>0.23981882971231849</v>
      </c>
    </row>
    <row r="781" spans="1:13" x14ac:dyDescent="0.2">
      <c r="A781" s="1" t="s">
        <v>8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2597.43174</v>
      </c>
      <c r="G781" s="2">
        <v>714.96961999999996</v>
      </c>
      <c r="H781" s="3">
        <f t="shared" si="49"/>
        <v>-0.72473978469208977</v>
      </c>
      <c r="I781" s="2">
        <v>980.64544000000001</v>
      </c>
      <c r="J781" s="3">
        <f t="shared" si="50"/>
        <v>-0.27091934471239676</v>
      </c>
      <c r="K781" s="2">
        <v>8527.8777100000007</v>
      </c>
      <c r="L781" s="2">
        <v>6783.5650900000001</v>
      </c>
      <c r="M781" s="3">
        <f t="shared" si="51"/>
        <v>-0.20454240542809099</v>
      </c>
    </row>
    <row r="782" spans="1:13" x14ac:dyDescent="0.2">
      <c r="A782" s="1" t="s">
        <v>7</v>
      </c>
      <c r="B782" s="1" t="s">
        <v>75</v>
      </c>
      <c r="C782" s="2">
        <v>237.18357</v>
      </c>
      <c r="D782" s="2">
        <v>0</v>
      </c>
      <c r="E782" s="3">
        <f t="shared" si="48"/>
        <v>-1</v>
      </c>
      <c r="F782" s="2">
        <v>1673.1627699999999</v>
      </c>
      <c r="G782" s="2">
        <v>852.10619999999994</v>
      </c>
      <c r="H782" s="3">
        <f t="shared" si="49"/>
        <v>-0.49072127632866225</v>
      </c>
      <c r="I782" s="2">
        <v>1049.17365</v>
      </c>
      <c r="J782" s="3">
        <f t="shared" si="50"/>
        <v>-0.1878311087969089</v>
      </c>
      <c r="K782" s="2">
        <v>6533.5305399999997</v>
      </c>
      <c r="L782" s="2">
        <v>7952.82546</v>
      </c>
      <c r="M782" s="3">
        <f t="shared" si="51"/>
        <v>0.21723246127200313</v>
      </c>
    </row>
    <row r="783" spans="1:13" x14ac:dyDescent="0.2">
      <c r="A783" s="1" t="s">
        <v>6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0.22203999999999999</v>
      </c>
      <c r="G783" s="2">
        <v>0.46922000000000003</v>
      </c>
      <c r="H783" s="3">
        <f t="shared" si="49"/>
        <v>1.1132228427310396</v>
      </c>
      <c r="I783" s="2">
        <v>5.3183800000000003</v>
      </c>
      <c r="J783" s="3">
        <f t="shared" si="50"/>
        <v>-0.91177388603296494</v>
      </c>
      <c r="K783" s="2">
        <v>37.811459999999997</v>
      </c>
      <c r="L783" s="2">
        <v>46.38214</v>
      </c>
      <c r="M783" s="3">
        <f t="shared" si="51"/>
        <v>0.22666884590015846</v>
      </c>
    </row>
    <row r="784" spans="1:13" x14ac:dyDescent="0.2">
      <c r="A784" s="1" t="s">
        <v>4</v>
      </c>
      <c r="B784" s="1" t="s">
        <v>75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1.90625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3125.0205099999998</v>
      </c>
      <c r="L784" s="2">
        <v>67.491789999999995</v>
      </c>
      <c r="M784" s="3">
        <f t="shared" si="51"/>
        <v>-0.97840276894694689</v>
      </c>
    </row>
    <row r="785" spans="1:13" x14ac:dyDescent="0.2">
      <c r="A785" s="1" t="s">
        <v>24</v>
      </c>
      <c r="B785" s="1" t="s">
        <v>75</v>
      </c>
      <c r="C785" s="2">
        <v>0</v>
      </c>
      <c r="D785" s="2">
        <v>0</v>
      </c>
      <c r="E785" s="3" t="str">
        <f t="shared" si="48"/>
        <v/>
      </c>
      <c r="F785" s="2">
        <v>337.29700000000003</v>
      </c>
      <c r="G785" s="2">
        <v>287.41406999999998</v>
      </c>
      <c r="H785" s="3">
        <f t="shared" si="49"/>
        <v>-0.14789022730709145</v>
      </c>
      <c r="I785" s="2">
        <v>372.08386999999999</v>
      </c>
      <c r="J785" s="3">
        <f t="shared" si="50"/>
        <v>-0.22755568522763436</v>
      </c>
      <c r="K785" s="2">
        <v>1844.568</v>
      </c>
      <c r="L785" s="2">
        <v>2224.3630899999998</v>
      </c>
      <c r="M785" s="3">
        <f t="shared" si="51"/>
        <v>0.20589920783619786</v>
      </c>
    </row>
    <row r="786" spans="1:13" x14ac:dyDescent="0.2">
      <c r="A786" s="1" t="s">
        <v>2</v>
      </c>
      <c r="B786" s="1" t="s">
        <v>75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25.908349999999999</v>
      </c>
      <c r="H786" s="3" t="str">
        <f t="shared" si="49"/>
        <v/>
      </c>
      <c r="I786" s="2">
        <v>28.268049999999999</v>
      </c>
      <c r="J786" s="3">
        <f t="shared" si="50"/>
        <v>-8.3475867631477962E-2</v>
      </c>
      <c r="K786" s="2">
        <v>2.8765900000000002</v>
      </c>
      <c r="L786" s="2">
        <v>94.101579999999998</v>
      </c>
      <c r="M786" s="3">
        <f t="shared" si="51"/>
        <v>31.712892695865591</v>
      </c>
    </row>
    <row r="787" spans="1:13" x14ac:dyDescent="0.2">
      <c r="A787" s="1" t="s">
        <v>26</v>
      </c>
      <c r="B787" s="1" t="s">
        <v>75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110.756</v>
      </c>
      <c r="L787" s="2">
        <v>0</v>
      </c>
      <c r="M787" s="3">
        <f t="shared" si="51"/>
        <v>-1</v>
      </c>
    </row>
    <row r="788" spans="1:13" x14ac:dyDescent="0.2">
      <c r="A788" s="1" t="s">
        <v>30</v>
      </c>
      <c r="B788" s="1" t="s">
        <v>75</v>
      </c>
      <c r="C788" s="2">
        <v>0</v>
      </c>
      <c r="D788" s="2">
        <v>0</v>
      </c>
      <c r="E788" s="3" t="str">
        <f t="shared" si="48"/>
        <v/>
      </c>
      <c r="F788" s="2">
        <v>70.708250000000007</v>
      </c>
      <c r="G788" s="2">
        <v>0</v>
      </c>
      <c r="H788" s="3">
        <f t="shared" si="49"/>
        <v>-1</v>
      </c>
      <c r="I788" s="2">
        <v>0</v>
      </c>
      <c r="J788" s="3" t="str">
        <f t="shared" si="50"/>
        <v/>
      </c>
      <c r="K788" s="2">
        <v>213.28232</v>
      </c>
      <c r="L788" s="2">
        <v>22.431260000000002</v>
      </c>
      <c r="M788" s="3">
        <f t="shared" si="51"/>
        <v>-0.89482831957191766</v>
      </c>
    </row>
    <row r="789" spans="1:13" x14ac:dyDescent="0.2">
      <c r="A789" s="6" t="s">
        <v>0</v>
      </c>
      <c r="B789" s="6" t="s">
        <v>75</v>
      </c>
      <c r="C789" s="5">
        <v>387.86448999999999</v>
      </c>
      <c r="D789" s="5">
        <v>122.52981</v>
      </c>
      <c r="E789" s="4">
        <f t="shared" si="48"/>
        <v>-0.68409118865199536</v>
      </c>
      <c r="F789" s="5">
        <v>12092.28946</v>
      </c>
      <c r="G789" s="5">
        <v>10653.11342</v>
      </c>
      <c r="H789" s="4">
        <f t="shared" si="49"/>
        <v>-0.11901600972757398</v>
      </c>
      <c r="I789" s="5">
        <v>14531.88229</v>
      </c>
      <c r="J789" s="4">
        <f t="shared" si="50"/>
        <v>-0.26691441566858443</v>
      </c>
      <c r="K789" s="5">
        <v>101248.98145000001</v>
      </c>
      <c r="L789" s="5">
        <v>92554.622820000004</v>
      </c>
      <c r="M789" s="4">
        <f t="shared" si="51"/>
        <v>-8.5871072533144965E-2</v>
      </c>
    </row>
    <row r="790" spans="1:13" x14ac:dyDescent="0.2">
      <c r="A790" s="1" t="s">
        <v>13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1.39</v>
      </c>
      <c r="L790" s="2">
        <v>0</v>
      </c>
      <c r="M790" s="3">
        <f t="shared" si="51"/>
        <v>-1</v>
      </c>
    </row>
    <row r="791" spans="1:13" x14ac:dyDescent="0.2">
      <c r="A791" s="1" t="s">
        <v>12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11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1.84</v>
      </c>
      <c r="L792" s="2">
        <v>0</v>
      </c>
      <c r="M792" s="3">
        <f t="shared" si="51"/>
        <v>-1</v>
      </c>
    </row>
    <row r="793" spans="1:13" x14ac:dyDescent="0.2">
      <c r="A793" s="1" t="s">
        <v>10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0.1</v>
      </c>
      <c r="L793" s="2">
        <v>0</v>
      </c>
      <c r="M793" s="3">
        <f t="shared" si="51"/>
        <v>-1</v>
      </c>
    </row>
    <row r="794" spans="1:13" x14ac:dyDescent="0.2">
      <c r="A794" s="1" t="s">
        <v>28</v>
      </c>
      <c r="B794" s="1" t="s">
        <v>74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13.88977</v>
      </c>
      <c r="L794" s="2">
        <v>4.6239400000000002</v>
      </c>
      <c r="M794" s="3">
        <f t="shared" si="51"/>
        <v>-0.66709743933844834</v>
      </c>
    </row>
    <row r="795" spans="1:13" x14ac:dyDescent="0.2">
      <c r="A795" s="1" t="s">
        <v>9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2301.5442800000001</v>
      </c>
      <c r="H795" s="3" t="str">
        <f t="shared" si="49"/>
        <v/>
      </c>
      <c r="I795" s="2">
        <v>1584.83645</v>
      </c>
      <c r="J795" s="3">
        <f t="shared" si="50"/>
        <v>0.45222825989394688</v>
      </c>
      <c r="K795" s="2">
        <v>14991.99235</v>
      </c>
      <c r="L795" s="2">
        <v>30907.74725</v>
      </c>
      <c r="M795" s="3">
        <f t="shared" si="51"/>
        <v>1.0616170638587605</v>
      </c>
    </row>
    <row r="796" spans="1:13" x14ac:dyDescent="0.2">
      <c r="A796" s="1" t="s">
        <v>6</v>
      </c>
      <c r="B796" s="1" t="s">
        <v>74</v>
      </c>
      <c r="C796" s="2">
        <v>0</v>
      </c>
      <c r="D796" s="2">
        <v>0</v>
      </c>
      <c r="E796" s="3" t="str">
        <f t="shared" si="48"/>
        <v/>
      </c>
      <c r="F796" s="2">
        <v>28.954999999999998</v>
      </c>
      <c r="G796" s="2">
        <v>39.35</v>
      </c>
      <c r="H796" s="3">
        <f t="shared" si="49"/>
        <v>0.35900535313417392</v>
      </c>
      <c r="I796" s="2">
        <v>3.4234499999999999</v>
      </c>
      <c r="J796" s="3">
        <f t="shared" si="50"/>
        <v>10.494252873563219</v>
      </c>
      <c r="K796" s="2">
        <v>69.971000000000004</v>
      </c>
      <c r="L796" s="2">
        <v>179.68926999999999</v>
      </c>
      <c r="M796" s="3">
        <f t="shared" si="51"/>
        <v>1.5680534792985665</v>
      </c>
    </row>
    <row r="797" spans="1:13" x14ac:dyDescent="0.2">
      <c r="A797" s="6" t="s">
        <v>0</v>
      </c>
      <c r="B797" s="6" t="s">
        <v>74</v>
      </c>
      <c r="C797" s="5">
        <v>0</v>
      </c>
      <c r="D797" s="5">
        <v>0</v>
      </c>
      <c r="E797" s="4" t="str">
        <f t="shared" si="48"/>
        <v/>
      </c>
      <c r="F797" s="5">
        <v>28.954999999999998</v>
      </c>
      <c r="G797" s="5">
        <v>2340.89428</v>
      </c>
      <c r="H797" s="4">
        <f t="shared" si="49"/>
        <v>79.845943015023323</v>
      </c>
      <c r="I797" s="5">
        <v>1588.2599</v>
      </c>
      <c r="J797" s="4">
        <f t="shared" si="50"/>
        <v>0.47387356439585226</v>
      </c>
      <c r="K797" s="5">
        <v>15079.18312</v>
      </c>
      <c r="L797" s="5">
        <v>31092.060460000001</v>
      </c>
      <c r="M797" s="4">
        <f t="shared" si="51"/>
        <v>1.0619194164942272</v>
      </c>
    </row>
    <row r="798" spans="1:13" x14ac:dyDescent="0.2">
      <c r="A798" s="1" t="s">
        <v>22</v>
      </c>
      <c r="B798" s="1" t="s">
        <v>73</v>
      </c>
      <c r="C798" s="2">
        <v>15.215769999999999</v>
      </c>
      <c r="D798" s="2">
        <v>0</v>
      </c>
      <c r="E798" s="3">
        <f t="shared" si="48"/>
        <v>-1</v>
      </c>
      <c r="F798" s="2">
        <v>303.11122999999998</v>
      </c>
      <c r="G798" s="2">
        <v>1029.18596</v>
      </c>
      <c r="H798" s="3">
        <f t="shared" si="49"/>
        <v>2.3954068940302875</v>
      </c>
      <c r="I798" s="2">
        <v>902.76652999999999</v>
      </c>
      <c r="J798" s="3">
        <f t="shared" si="50"/>
        <v>0.14003557486784546</v>
      </c>
      <c r="K798" s="2">
        <v>7756.2130900000002</v>
      </c>
      <c r="L798" s="2">
        <v>6406.1318300000003</v>
      </c>
      <c r="M798" s="3">
        <f t="shared" si="51"/>
        <v>-0.17406448795748597</v>
      </c>
    </row>
    <row r="799" spans="1:13" x14ac:dyDescent="0.2">
      <c r="A799" s="1" t="s">
        <v>21</v>
      </c>
      <c r="B799" s="1" t="s">
        <v>73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15.70016</v>
      </c>
      <c r="J799" s="3">
        <f t="shared" si="50"/>
        <v>-1</v>
      </c>
      <c r="K799" s="2">
        <v>2.9642300000000001</v>
      </c>
      <c r="L799" s="2">
        <v>24.05414</v>
      </c>
      <c r="M799" s="3">
        <f t="shared" si="51"/>
        <v>7.1148021577273024</v>
      </c>
    </row>
    <row r="800" spans="1:13" x14ac:dyDescent="0.2">
      <c r="A800" s="1" t="s">
        <v>20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57.179600000000001</v>
      </c>
      <c r="L800" s="2">
        <v>21.602049999999998</v>
      </c>
      <c r="M800" s="3">
        <f t="shared" si="51"/>
        <v>-0.62220704586950593</v>
      </c>
    </row>
    <row r="801" spans="1:13" x14ac:dyDescent="0.2">
      <c r="A801" s="1" t="s">
        <v>19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</v>
      </c>
      <c r="M801" s="3" t="str">
        <f t="shared" si="51"/>
        <v/>
      </c>
    </row>
    <row r="802" spans="1:13" x14ac:dyDescent="0.2">
      <c r="A802" s="1" t="s">
        <v>18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0</v>
      </c>
      <c r="M802" s="3" t="str">
        <f t="shared" si="51"/>
        <v/>
      </c>
    </row>
    <row r="803" spans="1:13" x14ac:dyDescent="0.2">
      <c r="A803" s="1" t="s">
        <v>17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26.706990000000001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16.628990000000002</v>
      </c>
      <c r="L803" s="2">
        <v>149.6387</v>
      </c>
      <c r="M803" s="3">
        <f t="shared" si="51"/>
        <v>7.9986643806990081</v>
      </c>
    </row>
    <row r="804" spans="1:13" x14ac:dyDescent="0.2">
      <c r="A804" s="1" t="s">
        <v>16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2.48305</v>
      </c>
      <c r="M804" s="3" t="str">
        <f t="shared" si="51"/>
        <v/>
      </c>
    </row>
    <row r="805" spans="1:13" x14ac:dyDescent="0.2">
      <c r="A805" s="1" t="s">
        <v>14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10.580080000000001</v>
      </c>
      <c r="L805" s="2">
        <v>14.09272</v>
      </c>
      <c r="M805" s="3">
        <f t="shared" si="51"/>
        <v>0.33200505100150468</v>
      </c>
    </row>
    <row r="806" spans="1:13" x14ac:dyDescent="0.2">
      <c r="A806" s="1" t="s">
        <v>13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0.85257000000000005</v>
      </c>
      <c r="M806" s="3" t="str">
        <f t="shared" si="51"/>
        <v/>
      </c>
    </row>
    <row r="807" spans="1:13" x14ac:dyDescent="0.2">
      <c r="A807" s="1" t="s">
        <v>12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7.5739999999999998</v>
      </c>
      <c r="G807" s="2">
        <v>192.47037</v>
      </c>
      <c r="H807" s="3">
        <f t="shared" si="49"/>
        <v>24.411984420385529</v>
      </c>
      <c r="I807" s="2">
        <v>22.323869999999999</v>
      </c>
      <c r="J807" s="3">
        <f t="shared" si="50"/>
        <v>7.621729565707021</v>
      </c>
      <c r="K807" s="2">
        <v>22.221489999999999</v>
      </c>
      <c r="L807" s="2">
        <v>597.41782000000001</v>
      </c>
      <c r="M807" s="3">
        <f t="shared" si="51"/>
        <v>25.884687750461378</v>
      </c>
    </row>
    <row r="808" spans="1:13" x14ac:dyDescent="0.2">
      <c r="A808" s="1" t="s">
        <v>11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2">
      <c r="A809" s="1" t="s">
        <v>10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24.354749999999999</v>
      </c>
      <c r="G809" s="2">
        <v>185.72497000000001</v>
      </c>
      <c r="H809" s="3">
        <f t="shared" si="49"/>
        <v>6.6258212463687789</v>
      </c>
      <c r="I809" s="2">
        <v>92.217280000000002</v>
      </c>
      <c r="J809" s="3">
        <f t="shared" si="50"/>
        <v>1.0139931474881934</v>
      </c>
      <c r="K809" s="2">
        <v>1357.27504</v>
      </c>
      <c r="L809" s="2">
        <v>1099.14257</v>
      </c>
      <c r="M809" s="3">
        <f t="shared" si="51"/>
        <v>-0.19018434907636705</v>
      </c>
    </row>
    <row r="810" spans="1:13" x14ac:dyDescent="0.2">
      <c r="A810" s="1" t="s">
        <v>9</v>
      </c>
      <c r="B810" s="1" t="s">
        <v>73</v>
      </c>
      <c r="C810" s="2">
        <v>80.957859999999997</v>
      </c>
      <c r="D810" s="2">
        <v>18.433859999999999</v>
      </c>
      <c r="E810" s="3">
        <f t="shared" si="48"/>
        <v>-0.77230302283187824</v>
      </c>
      <c r="F810" s="2">
        <v>906.66096000000005</v>
      </c>
      <c r="G810" s="2">
        <v>2121.6606700000002</v>
      </c>
      <c r="H810" s="3">
        <f t="shared" si="49"/>
        <v>1.3400816441903487</v>
      </c>
      <c r="I810" s="2">
        <v>2708.2755099999999</v>
      </c>
      <c r="J810" s="3">
        <f t="shared" si="50"/>
        <v>-0.21660087307734799</v>
      </c>
      <c r="K810" s="2">
        <v>4421.0835500000003</v>
      </c>
      <c r="L810" s="2">
        <v>12491.38112</v>
      </c>
      <c r="M810" s="3">
        <f t="shared" si="51"/>
        <v>1.8254116844274519</v>
      </c>
    </row>
    <row r="811" spans="1:13" x14ac:dyDescent="0.2">
      <c r="A811" s="1" t="s">
        <v>8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36.832410000000003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15.72644</v>
      </c>
      <c r="L811" s="2">
        <v>441.53237999999999</v>
      </c>
      <c r="M811" s="3">
        <f t="shared" si="51"/>
        <v>27.075799735986021</v>
      </c>
    </row>
    <row r="812" spans="1:13" x14ac:dyDescent="0.2">
      <c r="A812" s="1" t="s">
        <v>7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2.5584199999999999</v>
      </c>
      <c r="H812" s="3" t="str">
        <f t="shared" si="49"/>
        <v/>
      </c>
      <c r="I812" s="2">
        <v>8.50014</v>
      </c>
      <c r="J812" s="3">
        <f t="shared" si="50"/>
        <v>-0.69901436917509596</v>
      </c>
      <c r="K812" s="2">
        <v>0</v>
      </c>
      <c r="L812" s="2">
        <v>191.67699999999999</v>
      </c>
      <c r="M812" s="3" t="str">
        <f t="shared" si="51"/>
        <v/>
      </c>
    </row>
    <row r="813" spans="1:13" x14ac:dyDescent="0.2">
      <c r="A813" s="1" t="s">
        <v>6</v>
      </c>
      <c r="B813" s="1" t="s">
        <v>73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88.832490000000007</v>
      </c>
      <c r="L813" s="2">
        <v>177.46401</v>
      </c>
      <c r="M813" s="3">
        <f t="shared" si="51"/>
        <v>0.99773765206851661</v>
      </c>
    </row>
    <row r="814" spans="1:13" x14ac:dyDescent="0.2">
      <c r="A814" s="1" t="s">
        <v>4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">
      <c r="A815" s="1" t="s">
        <v>3</v>
      </c>
      <c r="B815" s="1" t="s">
        <v>73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1.63781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4.5546899999999999</v>
      </c>
      <c r="M815" s="3" t="str">
        <f t="shared" si="51"/>
        <v/>
      </c>
    </row>
    <row r="816" spans="1:13" x14ac:dyDescent="0.2">
      <c r="A816" s="1" t="s">
        <v>2</v>
      </c>
      <c r="B816" s="1" t="s">
        <v>73</v>
      </c>
      <c r="C816" s="2">
        <v>0</v>
      </c>
      <c r="D816" s="2">
        <v>0</v>
      </c>
      <c r="E816" s="3" t="str">
        <f t="shared" si="48"/>
        <v/>
      </c>
      <c r="F816" s="2">
        <v>31.43927</v>
      </c>
      <c r="G816" s="2">
        <v>214.71079</v>
      </c>
      <c r="H816" s="3">
        <f t="shared" si="49"/>
        <v>5.8293821707692324</v>
      </c>
      <c r="I816" s="2">
        <v>75.355829999999997</v>
      </c>
      <c r="J816" s="3">
        <f t="shared" si="50"/>
        <v>1.8492923507046504</v>
      </c>
      <c r="K816" s="2">
        <v>66.145030000000006</v>
      </c>
      <c r="L816" s="2">
        <v>537.48302999999999</v>
      </c>
      <c r="M816" s="3">
        <f t="shared" si="51"/>
        <v>7.1258263848394954</v>
      </c>
    </row>
    <row r="817" spans="1:13" x14ac:dyDescent="0.2">
      <c r="A817" s="1" t="s">
        <v>26</v>
      </c>
      <c r="B817" s="1" t="s">
        <v>73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4.3663699999999999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21.909690000000001</v>
      </c>
      <c r="M817" s="3" t="str">
        <f t="shared" si="51"/>
        <v/>
      </c>
    </row>
    <row r="818" spans="1:13" x14ac:dyDescent="0.2">
      <c r="A818" s="1" t="s">
        <v>30</v>
      </c>
      <c r="B818" s="1" t="s">
        <v>73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1.2711399999999999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0</v>
      </c>
      <c r="L818" s="2">
        <v>2.6889799999999999</v>
      </c>
      <c r="M818" s="3" t="str">
        <f t="shared" si="51"/>
        <v/>
      </c>
    </row>
    <row r="819" spans="1:13" x14ac:dyDescent="0.2">
      <c r="A819" s="6" t="s">
        <v>0</v>
      </c>
      <c r="B819" s="6" t="s">
        <v>73</v>
      </c>
      <c r="C819" s="5">
        <v>96.173630000000003</v>
      </c>
      <c r="D819" s="5">
        <v>18.433859999999999</v>
      </c>
      <c r="E819" s="4">
        <f t="shared" si="48"/>
        <v>-0.80832729304280182</v>
      </c>
      <c r="F819" s="5">
        <v>1273.14021</v>
      </c>
      <c r="G819" s="5">
        <v>3817.1259</v>
      </c>
      <c r="H819" s="4">
        <f t="shared" si="49"/>
        <v>1.9981975826527387</v>
      </c>
      <c r="I819" s="5">
        <v>3825.1393200000002</v>
      </c>
      <c r="J819" s="4">
        <f t="shared" si="50"/>
        <v>-2.0949354597625813E-3</v>
      </c>
      <c r="K819" s="5">
        <v>13814.85003</v>
      </c>
      <c r="L819" s="5">
        <v>22184.106349999998</v>
      </c>
      <c r="M819" s="4">
        <f t="shared" si="51"/>
        <v>0.60581593733015704</v>
      </c>
    </row>
    <row r="820" spans="1:13" x14ac:dyDescent="0.2">
      <c r="A820" s="1" t="s">
        <v>22</v>
      </c>
      <c r="B820" s="1" t="s">
        <v>72</v>
      </c>
      <c r="C820" s="2">
        <v>2869.07341</v>
      </c>
      <c r="D820" s="2">
        <v>394.91097000000002</v>
      </c>
      <c r="E820" s="3">
        <f t="shared" si="48"/>
        <v>-0.86235591999021033</v>
      </c>
      <c r="F820" s="2">
        <v>44971.895450000004</v>
      </c>
      <c r="G820" s="2">
        <v>46282.782509999997</v>
      </c>
      <c r="H820" s="3">
        <f t="shared" si="49"/>
        <v>2.9149028451723735E-2</v>
      </c>
      <c r="I820" s="2">
        <v>99818.607139999993</v>
      </c>
      <c r="J820" s="3">
        <f t="shared" si="50"/>
        <v>-0.53633111264429534</v>
      </c>
      <c r="K820" s="2">
        <v>340114.63335000002</v>
      </c>
      <c r="L820" s="2">
        <v>824049.26593999995</v>
      </c>
      <c r="M820" s="3">
        <f t="shared" si="51"/>
        <v>1.4228574284600093</v>
      </c>
    </row>
    <row r="821" spans="1:13" x14ac:dyDescent="0.2">
      <c r="A821" s="1" t="s">
        <v>21</v>
      </c>
      <c r="B821" s="1" t="s">
        <v>72</v>
      </c>
      <c r="C821" s="2">
        <v>2.0876299999999999</v>
      </c>
      <c r="D821" s="2">
        <v>0</v>
      </c>
      <c r="E821" s="3">
        <f t="shared" si="48"/>
        <v>-1</v>
      </c>
      <c r="F821" s="2">
        <v>1790.96585</v>
      </c>
      <c r="G821" s="2">
        <v>865.23706000000004</v>
      </c>
      <c r="H821" s="3">
        <f t="shared" si="49"/>
        <v>-0.51688801883073321</v>
      </c>
      <c r="I821" s="2">
        <v>1566.9826599999999</v>
      </c>
      <c r="J821" s="3">
        <f t="shared" si="50"/>
        <v>-0.44783239656270346</v>
      </c>
      <c r="K821" s="2">
        <v>11117.652050000001</v>
      </c>
      <c r="L821" s="2">
        <v>10811.81056</v>
      </c>
      <c r="M821" s="3">
        <f t="shared" si="51"/>
        <v>-2.7509539660399818E-2</v>
      </c>
    </row>
    <row r="822" spans="1:13" x14ac:dyDescent="0.2">
      <c r="A822" s="1" t="s">
        <v>20</v>
      </c>
      <c r="B822" s="1" t="s">
        <v>72</v>
      </c>
      <c r="C822" s="2">
        <v>19.802959999999999</v>
      </c>
      <c r="D822" s="2">
        <v>0</v>
      </c>
      <c r="E822" s="3">
        <f t="shared" si="48"/>
        <v>-1</v>
      </c>
      <c r="F822" s="2">
        <v>731.90125</v>
      </c>
      <c r="G822" s="2">
        <v>732.84643000000005</v>
      </c>
      <c r="H822" s="3">
        <f t="shared" si="49"/>
        <v>1.291403724204665E-3</v>
      </c>
      <c r="I822" s="2">
        <v>870.01819999999998</v>
      </c>
      <c r="J822" s="3">
        <f t="shared" si="50"/>
        <v>-0.15766540286168718</v>
      </c>
      <c r="K822" s="2">
        <v>6522.4702200000002</v>
      </c>
      <c r="L822" s="2">
        <v>11251.89186</v>
      </c>
      <c r="M822" s="3">
        <f t="shared" si="51"/>
        <v>0.72509670116976022</v>
      </c>
    </row>
    <row r="823" spans="1:13" x14ac:dyDescent="0.2">
      <c r="A823" s="1" t="s">
        <v>19</v>
      </c>
      <c r="B823" s="1" t="s">
        <v>72</v>
      </c>
      <c r="C823" s="2">
        <v>15.442629999999999</v>
      </c>
      <c r="D823" s="2">
        <v>0</v>
      </c>
      <c r="E823" s="3">
        <f t="shared" si="48"/>
        <v>-1</v>
      </c>
      <c r="F823" s="2">
        <v>482.40406000000002</v>
      </c>
      <c r="G823" s="2">
        <v>435.02566999999999</v>
      </c>
      <c r="H823" s="3">
        <f t="shared" si="49"/>
        <v>-9.8213083032510196E-2</v>
      </c>
      <c r="I823" s="2">
        <v>239.56379999999999</v>
      </c>
      <c r="J823" s="3">
        <f t="shared" si="50"/>
        <v>0.81590736997826885</v>
      </c>
      <c r="K823" s="2">
        <v>3422.2135199999998</v>
      </c>
      <c r="L823" s="2">
        <v>3483.9593599999998</v>
      </c>
      <c r="M823" s="3">
        <f t="shared" si="51"/>
        <v>1.8042661464326093E-2</v>
      </c>
    </row>
    <row r="824" spans="1:13" x14ac:dyDescent="0.2">
      <c r="A824" s="1" t="s">
        <v>18</v>
      </c>
      <c r="B824" s="1" t="s">
        <v>72</v>
      </c>
      <c r="C824" s="2">
        <v>3.6999999999999998E-2</v>
      </c>
      <c r="D824" s="2">
        <v>0</v>
      </c>
      <c r="E824" s="3">
        <f t="shared" si="48"/>
        <v>-1</v>
      </c>
      <c r="F824" s="2">
        <v>3.0766300000000002</v>
      </c>
      <c r="G824" s="2">
        <v>13.06006</v>
      </c>
      <c r="H824" s="3">
        <f t="shared" si="49"/>
        <v>3.2449238289947111</v>
      </c>
      <c r="I824" s="2">
        <v>6.2717299999999998</v>
      </c>
      <c r="J824" s="3">
        <f t="shared" si="50"/>
        <v>1.0823696173145207</v>
      </c>
      <c r="K824" s="2">
        <v>113.30085</v>
      </c>
      <c r="L824" s="2">
        <v>119.45585</v>
      </c>
      <c r="M824" s="3">
        <f t="shared" si="51"/>
        <v>5.4324393859357611E-2</v>
      </c>
    </row>
    <row r="825" spans="1:13" x14ac:dyDescent="0.2">
      <c r="A825" s="1" t="s">
        <v>17</v>
      </c>
      <c r="B825" s="1" t="s">
        <v>72</v>
      </c>
      <c r="C825" s="2">
        <v>41.476500000000001</v>
      </c>
      <c r="D825" s="2">
        <v>0</v>
      </c>
      <c r="E825" s="3">
        <f t="shared" si="48"/>
        <v>-1</v>
      </c>
      <c r="F825" s="2">
        <v>467.54262999999997</v>
      </c>
      <c r="G825" s="2">
        <v>666.36621000000002</v>
      </c>
      <c r="H825" s="3">
        <f t="shared" si="49"/>
        <v>0.42525230266168479</v>
      </c>
      <c r="I825" s="2">
        <v>819.41597999999999</v>
      </c>
      <c r="J825" s="3">
        <f t="shared" si="50"/>
        <v>-0.18677908868704263</v>
      </c>
      <c r="K825" s="2">
        <v>19888.111359999999</v>
      </c>
      <c r="L825" s="2">
        <v>7188.5285199999998</v>
      </c>
      <c r="M825" s="3">
        <f t="shared" si="51"/>
        <v>-0.63855147480429231</v>
      </c>
    </row>
    <row r="826" spans="1:13" x14ac:dyDescent="0.2">
      <c r="A826" s="1" t="s">
        <v>16</v>
      </c>
      <c r="B826" s="1" t="s">
        <v>72</v>
      </c>
      <c r="C826" s="2">
        <v>0</v>
      </c>
      <c r="D826" s="2">
        <v>0</v>
      </c>
      <c r="E826" s="3" t="str">
        <f t="shared" si="48"/>
        <v/>
      </c>
      <c r="F826" s="2">
        <v>182.17669000000001</v>
      </c>
      <c r="G826" s="2">
        <v>1224.09977</v>
      </c>
      <c r="H826" s="3">
        <f t="shared" si="49"/>
        <v>5.7192996535396485</v>
      </c>
      <c r="I826" s="2">
        <v>1753.1859099999999</v>
      </c>
      <c r="J826" s="3">
        <f t="shared" si="50"/>
        <v>-0.30178553054878243</v>
      </c>
      <c r="K826" s="2">
        <v>17168.045330000001</v>
      </c>
      <c r="L826" s="2">
        <v>13386.24431</v>
      </c>
      <c r="M826" s="3">
        <f t="shared" si="51"/>
        <v>-0.22028139763771237</v>
      </c>
    </row>
    <row r="827" spans="1:13" x14ac:dyDescent="0.2">
      <c r="A827" s="1" t="s">
        <v>15</v>
      </c>
      <c r="B827" s="1" t="s">
        <v>72</v>
      </c>
      <c r="C827" s="2">
        <v>0</v>
      </c>
      <c r="D827" s="2">
        <v>0</v>
      </c>
      <c r="E827" s="3" t="str">
        <f t="shared" si="48"/>
        <v/>
      </c>
      <c r="F827" s="2">
        <v>0.5</v>
      </c>
      <c r="G827" s="2">
        <v>0</v>
      </c>
      <c r="H827" s="3">
        <f t="shared" si="49"/>
        <v>-1</v>
      </c>
      <c r="I827" s="2">
        <v>0</v>
      </c>
      <c r="J827" s="3" t="str">
        <f t="shared" si="50"/>
        <v/>
      </c>
      <c r="K827" s="2">
        <v>2.2796699999999999</v>
      </c>
      <c r="L827" s="2">
        <v>3.9111400000000001</v>
      </c>
      <c r="M827" s="3">
        <f t="shared" si="51"/>
        <v>0.71566059999912279</v>
      </c>
    </row>
    <row r="828" spans="1:13" x14ac:dyDescent="0.2">
      <c r="A828" s="1" t="s">
        <v>14</v>
      </c>
      <c r="B828" s="1" t="s">
        <v>72</v>
      </c>
      <c r="C828" s="2">
        <v>88.137519999999995</v>
      </c>
      <c r="D828" s="2">
        <v>0</v>
      </c>
      <c r="E828" s="3">
        <f t="shared" si="48"/>
        <v>-1</v>
      </c>
      <c r="F828" s="2">
        <v>399.50767999999999</v>
      </c>
      <c r="G828" s="2">
        <v>115.68567</v>
      </c>
      <c r="H828" s="3">
        <f t="shared" si="49"/>
        <v>-0.7104294215320216</v>
      </c>
      <c r="I828" s="2">
        <v>197.49556999999999</v>
      </c>
      <c r="J828" s="3">
        <f t="shared" si="50"/>
        <v>-0.41423663325714088</v>
      </c>
      <c r="K828" s="2">
        <v>3182.2619399999999</v>
      </c>
      <c r="L828" s="2">
        <v>2489.9635600000001</v>
      </c>
      <c r="M828" s="3">
        <f t="shared" si="51"/>
        <v>-0.21754914996092367</v>
      </c>
    </row>
    <row r="829" spans="1:13" x14ac:dyDescent="0.2">
      <c r="A829" s="1" t="s">
        <v>13</v>
      </c>
      <c r="B829" s="1" t="s">
        <v>72</v>
      </c>
      <c r="C829" s="2">
        <v>151.02053000000001</v>
      </c>
      <c r="D829" s="2">
        <v>0.81372</v>
      </c>
      <c r="E829" s="3">
        <f t="shared" si="48"/>
        <v>-0.99461185840097366</v>
      </c>
      <c r="F829" s="2">
        <v>2731.1672699999999</v>
      </c>
      <c r="G829" s="2">
        <v>3496.9169499999998</v>
      </c>
      <c r="H829" s="3">
        <f t="shared" si="49"/>
        <v>0.28037450814940379</v>
      </c>
      <c r="I829" s="2">
        <v>4137.1596</v>
      </c>
      <c r="J829" s="3">
        <f t="shared" si="50"/>
        <v>-0.1547541579009909</v>
      </c>
      <c r="K829" s="2">
        <v>22243.584459999998</v>
      </c>
      <c r="L829" s="2">
        <v>38500.09893</v>
      </c>
      <c r="M829" s="3">
        <f t="shared" si="51"/>
        <v>0.73084059357580733</v>
      </c>
    </row>
    <row r="830" spans="1:13" x14ac:dyDescent="0.2">
      <c r="A830" s="1" t="s">
        <v>12</v>
      </c>
      <c r="B830" s="1" t="s">
        <v>72</v>
      </c>
      <c r="C830" s="2">
        <v>367.87590999999998</v>
      </c>
      <c r="D830" s="2">
        <v>15.3</v>
      </c>
      <c r="E830" s="3">
        <f t="shared" si="48"/>
        <v>-0.95840988881277933</v>
      </c>
      <c r="F830" s="2">
        <v>5493.5830900000001</v>
      </c>
      <c r="G830" s="2">
        <v>6585.77981</v>
      </c>
      <c r="H830" s="3">
        <f t="shared" si="49"/>
        <v>0.19881317932336939</v>
      </c>
      <c r="I830" s="2">
        <v>5645.05602</v>
      </c>
      <c r="J830" s="3">
        <f t="shared" si="50"/>
        <v>0.16664560753110114</v>
      </c>
      <c r="K830" s="2">
        <v>40747.370640000001</v>
      </c>
      <c r="L830" s="2">
        <v>48778.968220000002</v>
      </c>
      <c r="M830" s="3">
        <f t="shared" si="51"/>
        <v>0.19710713731589147</v>
      </c>
    </row>
    <row r="831" spans="1:13" x14ac:dyDescent="0.2">
      <c r="A831" s="1" t="s">
        <v>11</v>
      </c>
      <c r="B831" s="1" t="s">
        <v>72</v>
      </c>
      <c r="C831" s="2">
        <v>1.8957999999999999</v>
      </c>
      <c r="D831" s="2">
        <v>2.30362</v>
      </c>
      <c r="E831" s="3">
        <f t="shared" si="48"/>
        <v>0.21511762844181881</v>
      </c>
      <c r="F831" s="2">
        <v>1268.8077000000001</v>
      </c>
      <c r="G831" s="2">
        <v>987.43376000000001</v>
      </c>
      <c r="H831" s="3">
        <f t="shared" si="49"/>
        <v>-0.22176247826995377</v>
      </c>
      <c r="I831" s="2">
        <v>1406.8594700000001</v>
      </c>
      <c r="J831" s="3">
        <f t="shared" si="50"/>
        <v>-0.29812907326131166</v>
      </c>
      <c r="K831" s="2">
        <v>9444.5705099999996</v>
      </c>
      <c r="L831" s="2">
        <v>10287.104429999999</v>
      </c>
      <c r="M831" s="3">
        <f t="shared" si="51"/>
        <v>8.9208283119694753E-2</v>
      </c>
    </row>
    <row r="832" spans="1:13" x14ac:dyDescent="0.2">
      <c r="A832" s="1" t="s">
        <v>10</v>
      </c>
      <c r="B832" s="1" t="s">
        <v>72</v>
      </c>
      <c r="C832" s="2">
        <v>246.69121999999999</v>
      </c>
      <c r="D832" s="2">
        <v>0</v>
      </c>
      <c r="E832" s="3">
        <f t="shared" si="48"/>
        <v>-1</v>
      </c>
      <c r="F832" s="2">
        <v>10852.18289</v>
      </c>
      <c r="G832" s="2">
        <v>10242.400879999999</v>
      </c>
      <c r="H832" s="3">
        <f t="shared" si="49"/>
        <v>-5.6189802197482153E-2</v>
      </c>
      <c r="I832" s="2">
        <v>3782.0519899999999</v>
      </c>
      <c r="J832" s="3">
        <f t="shared" si="50"/>
        <v>1.7081597257471861</v>
      </c>
      <c r="K832" s="2">
        <v>48866.848810000003</v>
      </c>
      <c r="L832" s="2">
        <v>57826.88508</v>
      </c>
      <c r="M832" s="3">
        <f t="shared" si="51"/>
        <v>0.18335612973199189</v>
      </c>
    </row>
    <row r="833" spans="1:13" x14ac:dyDescent="0.2">
      <c r="A833" s="1" t="s">
        <v>28</v>
      </c>
      <c r="B833" s="1" t="s">
        <v>72</v>
      </c>
      <c r="C833" s="2">
        <v>52.594799999999999</v>
      </c>
      <c r="D833" s="2">
        <v>0</v>
      </c>
      <c r="E833" s="3">
        <f t="shared" si="48"/>
        <v>-1</v>
      </c>
      <c r="F833" s="2">
        <v>1152.6757500000001</v>
      </c>
      <c r="G833" s="2">
        <v>603.19524000000001</v>
      </c>
      <c r="H833" s="3">
        <f t="shared" si="49"/>
        <v>-0.47669998262737812</v>
      </c>
      <c r="I833" s="2">
        <v>786.45001000000002</v>
      </c>
      <c r="J833" s="3">
        <f t="shared" si="50"/>
        <v>-0.23301515375401927</v>
      </c>
      <c r="K833" s="2">
        <v>17180.410680000001</v>
      </c>
      <c r="L833" s="2">
        <v>12926.50662</v>
      </c>
      <c r="M833" s="3">
        <f t="shared" si="51"/>
        <v>-0.24760200086206552</v>
      </c>
    </row>
    <row r="834" spans="1:13" x14ac:dyDescent="0.2">
      <c r="A834" s="1" t="s">
        <v>9</v>
      </c>
      <c r="B834" s="1" t="s">
        <v>72</v>
      </c>
      <c r="C834" s="2">
        <v>524.56718000000001</v>
      </c>
      <c r="D834" s="2">
        <v>0</v>
      </c>
      <c r="E834" s="3">
        <f t="shared" si="48"/>
        <v>-1</v>
      </c>
      <c r="F834" s="2">
        <v>4362.3594400000002</v>
      </c>
      <c r="G834" s="2">
        <v>5796.86877</v>
      </c>
      <c r="H834" s="3">
        <f t="shared" si="49"/>
        <v>0.32883794875921546</v>
      </c>
      <c r="I834" s="2">
        <v>5306.2758000000003</v>
      </c>
      <c r="J834" s="3">
        <f t="shared" si="50"/>
        <v>9.2455233857237529E-2</v>
      </c>
      <c r="K834" s="2">
        <v>20616.78141</v>
      </c>
      <c r="L834" s="2">
        <v>35688.834669999997</v>
      </c>
      <c r="M834" s="3">
        <f t="shared" si="51"/>
        <v>0.73105752834384807</v>
      </c>
    </row>
    <row r="835" spans="1:13" x14ac:dyDescent="0.2">
      <c r="A835" s="1" t="s">
        <v>8</v>
      </c>
      <c r="B835" s="1" t="s">
        <v>72</v>
      </c>
      <c r="C835" s="2">
        <v>84.204639999999998</v>
      </c>
      <c r="D835" s="2">
        <v>0</v>
      </c>
      <c r="E835" s="3">
        <f t="shared" si="48"/>
        <v>-1</v>
      </c>
      <c r="F835" s="2">
        <v>3154.0095299999998</v>
      </c>
      <c r="G835" s="2">
        <v>2299.7196199999998</v>
      </c>
      <c r="H835" s="3">
        <f t="shared" si="49"/>
        <v>-0.27085837942918323</v>
      </c>
      <c r="I835" s="2">
        <v>2866.7549100000001</v>
      </c>
      <c r="J835" s="3">
        <f t="shared" si="50"/>
        <v>-0.1977969194443624</v>
      </c>
      <c r="K835" s="2">
        <v>29866.792519999999</v>
      </c>
      <c r="L835" s="2">
        <v>23109.52794</v>
      </c>
      <c r="M835" s="3">
        <f t="shared" si="51"/>
        <v>-0.22624674462365069</v>
      </c>
    </row>
    <row r="836" spans="1:13" x14ac:dyDescent="0.2">
      <c r="A836" s="1" t="s">
        <v>7</v>
      </c>
      <c r="B836" s="1" t="s">
        <v>72</v>
      </c>
      <c r="C836" s="2">
        <v>73.016530000000003</v>
      </c>
      <c r="D836" s="2">
        <v>99.360159999999993</v>
      </c>
      <c r="E836" s="3">
        <f t="shared" si="48"/>
        <v>0.36078994715306223</v>
      </c>
      <c r="F836" s="2">
        <v>2986.8544000000002</v>
      </c>
      <c r="G836" s="2">
        <v>3027.66462</v>
      </c>
      <c r="H836" s="3">
        <f t="shared" si="49"/>
        <v>1.3663277326139367E-2</v>
      </c>
      <c r="I836" s="2">
        <v>2588.3770599999998</v>
      </c>
      <c r="J836" s="3">
        <f t="shared" si="50"/>
        <v>0.16971544323607946</v>
      </c>
      <c r="K836" s="2">
        <v>13609.761630000001</v>
      </c>
      <c r="L836" s="2">
        <v>18231.63049</v>
      </c>
      <c r="M836" s="3">
        <f t="shared" si="51"/>
        <v>0.33959954521260771</v>
      </c>
    </row>
    <row r="837" spans="1:13" x14ac:dyDescent="0.2">
      <c r="A837" s="1" t="s">
        <v>6</v>
      </c>
      <c r="B837" s="1" t="s">
        <v>72</v>
      </c>
      <c r="C837" s="2">
        <v>366.53115000000003</v>
      </c>
      <c r="D837" s="2">
        <v>20.924150000000001</v>
      </c>
      <c r="E837" s="3">
        <f t="shared" ref="E837:E900" si="52">IF(C837=0,"",(D837/C837-1))</f>
        <v>-0.94291303754128397</v>
      </c>
      <c r="F837" s="2">
        <v>5341.9161999999997</v>
      </c>
      <c r="G837" s="2">
        <v>5863.0615600000001</v>
      </c>
      <c r="H837" s="3">
        <f t="shared" ref="H837:H900" si="53">IF(F837=0,"",(G837/F837-1))</f>
        <v>9.755775652190124E-2</v>
      </c>
      <c r="I837" s="2">
        <v>4850.8567899999998</v>
      </c>
      <c r="J837" s="3">
        <f t="shared" ref="J837:J900" si="54">IF(I837=0,"",(G837/I837-1))</f>
        <v>0.20866515212047743</v>
      </c>
      <c r="K837" s="2">
        <v>39950.146350000003</v>
      </c>
      <c r="L837" s="2">
        <v>38775.629489999999</v>
      </c>
      <c r="M837" s="3">
        <f t="shared" ref="M837:M900" si="55">IF(K837=0,"",(L837/K837-1))</f>
        <v>-2.9399563388583294E-2</v>
      </c>
    </row>
    <row r="838" spans="1:13" x14ac:dyDescent="0.2">
      <c r="A838" s="1" t="s">
        <v>5</v>
      </c>
      <c r="B838" s="1" t="s">
        <v>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3.2890000000000003E-2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4.1587699999999996</v>
      </c>
      <c r="L838" s="2">
        <v>163.78461999999999</v>
      </c>
      <c r="M838" s="3">
        <f t="shared" si="55"/>
        <v>38.382947361840159</v>
      </c>
    </row>
    <row r="839" spans="1:13" x14ac:dyDescent="0.2">
      <c r="A839" s="1" t="s">
        <v>4</v>
      </c>
      <c r="B839" s="1" t="s">
        <v>72</v>
      </c>
      <c r="C839" s="2">
        <v>523.70263999999997</v>
      </c>
      <c r="D839" s="2">
        <v>157.89879999999999</v>
      </c>
      <c r="E839" s="3">
        <f t="shared" si="52"/>
        <v>-0.69849531405837473</v>
      </c>
      <c r="F839" s="2">
        <v>15623.513849999999</v>
      </c>
      <c r="G839" s="2">
        <v>13354.22473</v>
      </c>
      <c r="H839" s="3">
        <f t="shared" si="53"/>
        <v>-0.14524831877049216</v>
      </c>
      <c r="I839" s="2">
        <v>12735.20895</v>
      </c>
      <c r="J839" s="3">
        <f t="shared" si="54"/>
        <v>4.8606644965962564E-2</v>
      </c>
      <c r="K839" s="2">
        <v>123898.58695</v>
      </c>
      <c r="L839" s="2">
        <v>99835.413719999997</v>
      </c>
      <c r="M839" s="3">
        <f t="shared" si="55"/>
        <v>-0.19421668819928384</v>
      </c>
    </row>
    <row r="840" spans="1:13" x14ac:dyDescent="0.2">
      <c r="A840" s="1" t="s">
        <v>24</v>
      </c>
      <c r="B840" s="1" t="s">
        <v>72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37.413820000000001</v>
      </c>
      <c r="H840" s="3" t="str">
        <f t="shared" si="53"/>
        <v/>
      </c>
      <c r="I840" s="2">
        <v>86.358000000000004</v>
      </c>
      <c r="J840" s="3">
        <f t="shared" si="54"/>
        <v>-0.56675907269737602</v>
      </c>
      <c r="K840" s="2">
        <v>459.13130999999998</v>
      </c>
      <c r="L840" s="2">
        <v>813.15355999999997</v>
      </c>
      <c r="M840" s="3">
        <f t="shared" si="55"/>
        <v>0.77106971859531859</v>
      </c>
    </row>
    <row r="841" spans="1:13" x14ac:dyDescent="0.2">
      <c r="A841" s="1" t="s">
        <v>3</v>
      </c>
      <c r="B841" s="1" t="s">
        <v>72</v>
      </c>
      <c r="C841" s="2">
        <v>16.477170000000001</v>
      </c>
      <c r="D841" s="2">
        <v>8.9575200000000006</v>
      </c>
      <c r="E841" s="3">
        <f t="shared" si="52"/>
        <v>-0.45636781073448895</v>
      </c>
      <c r="F841" s="2">
        <v>1977.40825</v>
      </c>
      <c r="G841" s="2">
        <v>3062.5498600000001</v>
      </c>
      <c r="H841" s="3">
        <f t="shared" si="53"/>
        <v>0.54876963823732416</v>
      </c>
      <c r="I841" s="2">
        <v>2067.4971799999998</v>
      </c>
      <c r="J841" s="3">
        <f t="shared" si="54"/>
        <v>0.48128369393954884</v>
      </c>
      <c r="K841" s="2">
        <v>16405.115529999999</v>
      </c>
      <c r="L841" s="2">
        <v>21944.550650000001</v>
      </c>
      <c r="M841" s="3">
        <f t="shared" si="55"/>
        <v>0.33766510878085865</v>
      </c>
    </row>
    <row r="842" spans="1:13" x14ac:dyDescent="0.2">
      <c r="A842" s="1" t="s">
        <v>27</v>
      </c>
      <c r="B842" s="1" t="s">
        <v>72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0</v>
      </c>
      <c r="H842" s="3" t="str">
        <f t="shared" si="53"/>
        <v/>
      </c>
      <c r="I842" s="2">
        <v>0</v>
      </c>
      <c r="J842" s="3" t="str">
        <f t="shared" si="54"/>
        <v/>
      </c>
      <c r="K842" s="2">
        <v>4.7560000000000002</v>
      </c>
      <c r="L842" s="2">
        <v>12.509969999999999</v>
      </c>
      <c r="M842" s="3">
        <f t="shared" si="55"/>
        <v>1.6303553406223714</v>
      </c>
    </row>
    <row r="843" spans="1:13" x14ac:dyDescent="0.2">
      <c r="A843" s="1" t="s">
        <v>2</v>
      </c>
      <c r="B843" s="1" t="s">
        <v>72</v>
      </c>
      <c r="C843" s="2">
        <v>48.74004</v>
      </c>
      <c r="D843" s="2">
        <v>0</v>
      </c>
      <c r="E843" s="3">
        <f t="shared" si="52"/>
        <v>-1</v>
      </c>
      <c r="F843" s="2">
        <v>764.78281000000004</v>
      </c>
      <c r="G843" s="2">
        <v>1128.8691799999999</v>
      </c>
      <c r="H843" s="3">
        <f t="shared" si="53"/>
        <v>0.47606505433876034</v>
      </c>
      <c r="I843" s="2">
        <v>1211.2941699999999</v>
      </c>
      <c r="J843" s="3">
        <f t="shared" si="54"/>
        <v>-6.8047045912885018E-2</v>
      </c>
      <c r="K843" s="2">
        <v>7886.6707399999996</v>
      </c>
      <c r="L843" s="2">
        <v>11138.58329</v>
      </c>
      <c r="M843" s="3">
        <f t="shared" si="55"/>
        <v>0.41233020335270143</v>
      </c>
    </row>
    <row r="844" spans="1:13" x14ac:dyDescent="0.2">
      <c r="A844" s="1" t="s">
        <v>34</v>
      </c>
      <c r="B844" s="1" t="s">
        <v>72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0</v>
      </c>
      <c r="M844" s="3" t="str">
        <f t="shared" si="55"/>
        <v/>
      </c>
    </row>
    <row r="845" spans="1:13" x14ac:dyDescent="0.2">
      <c r="A845" s="1" t="s">
        <v>26</v>
      </c>
      <c r="B845" s="1" t="s">
        <v>72</v>
      </c>
      <c r="C845" s="2">
        <v>706.79906000000005</v>
      </c>
      <c r="D845" s="2">
        <v>272.75894</v>
      </c>
      <c r="E845" s="3">
        <f t="shared" si="52"/>
        <v>-0.61409266729924628</v>
      </c>
      <c r="F845" s="2">
        <v>28557.993839999999</v>
      </c>
      <c r="G845" s="2">
        <v>24364.43316</v>
      </c>
      <c r="H845" s="3">
        <f t="shared" si="53"/>
        <v>-0.14684367198532877</v>
      </c>
      <c r="I845" s="2">
        <v>16177.87153</v>
      </c>
      <c r="J845" s="3">
        <f t="shared" si="54"/>
        <v>0.50603453086019168</v>
      </c>
      <c r="K845" s="2">
        <v>224822.53119000001</v>
      </c>
      <c r="L845" s="2">
        <v>235240.21038999999</v>
      </c>
      <c r="M845" s="3">
        <f t="shared" si="55"/>
        <v>4.6337345037699373E-2</v>
      </c>
    </row>
    <row r="846" spans="1:13" x14ac:dyDescent="0.2">
      <c r="A846" s="1" t="s">
        <v>30</v>
      </c>
      <c r="B846" s="1" t="s">
        <v>72</v>
      </c>
      <c r="C846" s="2">
        <v>16.635549999999999</v>
      </c>
      <c r="D846" s="2">
        <v>46.342359999999999</v>
      </c>
      <c r="E846" s="3">
        <f t="shared" si="52"/>
        <v>1.785742581399473</v>
      </c>
      <c r="F846" s="2">
        <v>718.40421000000003</v>
      </c>
      <c r="G846" s="2">
        <v>469.54441000000003</v>
      </c>
      <c r="H846" s="3">
        <f t="shared" si="53"/>
        <v>-0.34640637754614489</v>
      </c>
      <c r="I846" s="2">
        <v>461.23388</v>
      </c>
      <c r="J846" s="3">
        <f t="shared" si="54"/>
        <v>1.8018038917696266E-2</v>
      </c>
      <c r="K846" s="2">
        <v>5839.2638699999998</v>
      </c>
      <c r="L846" s="2">
        <v>6947.4833200000003</v>
      </c>
      <c r="M846" s="3">
        <f t="shared" si="55"/>
        <v>0.18978752710485081</v>
      </c>
    </row>
    <row r="847" spans="1:13" x14ac:dyDescent="0.2">
      <c r="A847" s="6" t="s">
        <v>0</v>
      </c>
      <c r="B847" s="6" t="s">
        <v>72</v>
      </c>
      <c r="C847" s="5">
        <v>6216.80987</v>
      </c>
      <c r="D847" s="5">
        <v>1019.57024</v>
      </c>
      <c r="E847" s="4">
        <f t="shared" si="52"/>
        <v>-0.83599784112426134</v>
      </c>
      <c r="F847" s="5">
        <v>134015.62947000001</v>
      </c>
      <c r="G847" s="5">
        <v>131655.21264000001</v>
      </c>
      <c r="H847" s="4">
        <f t="shared" si="53"/>
        <v>-1.7612996628340261E-2</v>
      </c>
      <c r="I847" s="5">
        <v>169380.84635000001</v>
      </c>
      <c r="J847" s="4">
        <f t="shared" si="54"/>
        <v>-0.2227266808671251</v>
      </c>
      <c r="K847" s="5">
        <v>1023377.44966</v>
      </c>
      <c r="L847" s="5">
        <v>1533005.90649</v>
      </c>
      <c r="M847" s="4">
        <f t="shared" si="55"/>
        <v>0.4979867955848698</v>
      </c>
    </row>
    <row r="848" spans="1:13" x14ac:dyDescent="0.2">
      <c r="A848" s="1" t="s">
        <v>22</v>
      </c>
      <c r="B848" s="1" t="s">
        <v>71</v>
      </c>
      <c r="C848" s="2">
        <v>6.7787199999999999</v>
      </c>
      <c r="D848" s="2">
        <v>0</v>
      </c>
      <c r="E848" s="3">
        <f t="shared" si="52"/>
        <v>-1</v>
      </c>
      <c r="F848" s="2">
        <v>1059.5195200000001</v>
      </c>
      <c r="G848" s="2">
        <v>998.98122000000001</v>
      </c>
      <c r="H848" s="3">
        <f t="shared" si="53"/>
        <v>-5.7137503233541276E-2</v>
      </c>
      <c r="I848" s="2">
        <v>1051.2221</v>
      </c>
      <c r="J848" s="3">
        <f t="shared" si="54"/>
        <v>-4.9695378360101072E-2</v>
      </c>
      <c r="K848" s="2">
        <v>5600.2824899999996</v>
      </c>
      <c r="L848" s="2">
        <v>5086.1146900000003</v>
      </c>
      <c r="M848" s="3">
        <f t="shared" si="55"/>
        <v>-9.1811047195942352E-2</v>
      </c>
    </row>
    <row r="849" spans="1:13" x14ac:dyDescent="0.2">
      <c r="A849" s="1" t="s">
        <v>21</v>
      </c>
      <c r="B849" s="1" t="s">
        <v>71</v>
      </c>
      <c r="C849" s="2">
        <v>3.9989699999999999</v>
      </c>
      <c r="D849" s="2">
        <v>0</v>
      </c>
      <c r="E849" s="3">
        <f t="shared" si="52"/>
        <v>-1</v>
      </c>
      <c r="F849" s="2">
        <v>1006.14792</v>
      </c>
      <c r="G849" s="2">
        <v>182.31139999999999</v>
      </c>
      <c r="H849" s="3">
        <f t="shared" si="53"/>
        <v>-0.81880258719811305</v>
      </c>
      <c r="I849" s="2">
        <v>166.40947</v>
      </c>
      <c r="J849" s="3">
        <f t="shared" si="54"/>
        <v>9.5559044806764915E-2</v>
      </c>
      <c r="K849" s="2">
        <v>3810.6959200000001</v>
      </c>
      <c r="L849" s="2">
        <v>1080.29477</v>
      </c>
      <c r="M849" s="3">
        <f t="shared" si="55"/>
        <v>-0.71650984684183361</v>
      </c>
    </row>
    <row r="850" spans="1:13" x14ac:dyDescent="0.2">
      <c r="A850" s="1" t="s">
        <v>20</v>
      </c>
      <c r="B850" s="1" t="s">
        <v>71</v>
      </c>
      <c r="C850" s="2">
        <v>2.2655699999999999</v>
      </c>
      <c r="D850" s="2">
        <v>0</v>
      </c>
      <c r="E850" s="3">
        <f t="shared" si="52"/>
        <v>-1</v>
      </c>
      <c r="F850" s="2">
        <v>334.64416</v>
      </c>
      <c r="G850" s="2">
        <v>301.75569000000002</v>
      </c>
      <c r="H850" s="3">
        <f t="shared" si="53"/>
        <v>-9.8278930073066206E-2</v>
      </c>
      <c r="I850" s="2">
        <v>258.12405000000001</v>
      </c>
      <c r="J850" s="3">
        <f t="shared" si="54"/>
        <v>0.1690336100026324</v>
      </c>
      <c r="K850" s="2">
        <v>3284.1966000000002</v>
      </c>
      <c r="L850" s="2">
        <v>2005.3587</v>
      </c>
      <c r="M850" s="3">
        <f t="shared" si="55"/>
        <v>-0.38939139636159426</v>
      </c>
    </row>
    <row r="851" spans="1:13" x14ac:dyDescent="0.2">
      <c r="A851" s="1" t="s">
        <v>19</v>
      </c>
      <c r="B851" s="1" t="s">
        <v>71</v>
      </c>
      <c r="C851" s="2">
        <v>7.2158199999999999</v>
      </c>
      <c r="D851" s="2">
        <v>0</v>
      </c>
      <c r="E851" s="3">
        <f t="shared" si="52"/>
        <v>-1</v>
      </c>
      <c r="F851" s="2">
        <v>472.18137999999999</v>
      </c>
      <c r="G851" s="2">
        <v>127.28563</v>
      </c>
      <c r="H851" s="3">
        <f t="shared" si="53"/>
        <v>-0.73043064510506528</v>
      </c>
      <c r="I851" s="2">
        <v>84.330699999999993</v>
      </c>
      <c r="J851" s="3">
        <f t="shared" si="54"/>
        <v>0.50936290105501336</v>
      </c>
      <c r="K851" s="2">
        <v>1629.46081</v>
      </c>
      <c r="L851" s="2">
        <v>1926.36293</v>
      </c>
      <c r="M851" s="3">
        <f t="shared" si="55"/>
        <v>0.18220881298765335</v>
      </c>
    </row>
    <row r="852" spans="1:13" x14ac:dyDescent="0.2">
      <c r="A852" s="1" t="s">
        <v>18</v>
      </c>
      <c r="B852" s="1" t="s">
        <v>71</v>
      </c>
      <c r="C852" s="2">
        <v>0</v>
      </c>
      <c r="D852" s="2">
        <v>0</v>
      </c>
      <c r="E852" s="3" t="str">
        <f t="shared" si="52"/>
        <v/>
      </c>
      <c r="F852" s="2">
        <v>3.88531</v>
      </c>
      <c r="G852" s="2">
        <v>9.3144600000000004</v>
      </c>
      <c r="H852" s="3">
        <f t="shared" si="53"/>
        <v>1.3973531069592902</v>
      </c>
      <c r="I852" s="2">
        <v>61.72354</v>
      </c>
      <c r="J852" s="3">
        <f t="shared" si="54"/>
        <v>-0.84909387893176569</v>
      </c>
      <c r="K852" s="2">
        <v>18.93356</v>
      </c>
      <c r="L852" s="2">
        <v>130.48833999999999</v>
      </c>
      <c r="M852" s="3">
        <f t="shared" si="55"/>
        <v>5.8919072799832675</v>
      </c>
    </row>
    <row r="853" spans="1:13" x14ac:dyDescent="0.2">
      <c r="A853" s="1" t="s">
        <v>17</v>
      </c>
      <c r="B853" s="1" t="s">
        <v>71</v>
      </c>
      <c r="C853" s="2">
        <v>267.27841999999998</v>
      </c>
      <c r="D853" s="2">
        <v>0</v>
      </c>
      <c r="E853" s="3">
        <f t="shared" si="52"/>
        <v>-1</v>
      </c>
      <c r="F853" s="2">
        <v>745.97691999999995</v>
      </c>
      <c r="G853" s="2">
        <v>233.76607999999999</v>
      </c>
      <c r="H853" s="3">
        <f t="shared" si="53"/>
        <v>-0.6866309483140578</v>
      </c>
      <c r="I853" s="2">
        <v>215.86203</v>
      </c>
      <c r="J853" s="3">
        <f t="shared" si="54"/>
        <v>8.2942099636513111E-2</v>
      </c>
      <c r="K853" s="2">
        <v>2865.7366699999998</v>
      </c>
      <c r="L853" s="2">
        <v>1439.6297099999999</v>
      </c>
      <c r="M853" s="3">
        <f t="shared" si="55"/>
        <v>-0.4976406153884334</v>
      </c>
    </row>
    <row r="854" spans="1:13" x14ac:dyDescent="0.2">
      <c r="A854" s="1" t="s">
        <v>16</v>
      </c>
      <c r="B854" s="1" t="s">
        <v>71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0.93432999999999999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2.52</v>
      </c>
      <c r="L854" s="2">
        <v>3.4543900000000001</v>
      </c>
      <c r="M854" s="3">
        <f t="shared" si="55"/>
        <v>0.37078968253968259</v>
      </c>
    </row>
    <row r="855" spans="1:13" x14ac:dyDescent="0.2">
      <c r="A855" s="1" t="s">
        <v>15</v>
      </c>
      <c r="B855" s="1" t="s">
        <v>71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0.37509999999999999</v>
      </c>
      <c r="L855" s="2">
        <v>0</v>
      </c>
      <c r="M855" s="3">
        <f t="shared" si="55"/>
        <v>-1</v>
      </c>
    </row>
    <row r="856" spans="1:13" x14ac:dyDescent="0.2">
      <c r="A856" s="1" t="s">
        <v>14</v>
      </c>
      <c r="B856" s="1" t="s">
        <v>71</v>
      </c>
      <c r="C856" s="2">
        <v>1.3111600000000001</v>
      </c>
      <c r="D856" s="2">
        <v>0</v>
      </c>
      <c r="E856" s="3">
        <f t="shared" si="52"/>
        <v>-1</v>
      </c>
      <c r="F856" s="2">
        <v>206.61121</v>
      </c>
      <c r="G856" s="2">
        <v>162.96807999999999</v>
      </c>
      <c r="H856" s="3">
        <f t="shared" si="53"/>
        <v>-0.21123311750606377</v>
      </c>
      <c r="I856" s="2">
        <v>198.35677000000001</v>
      </c>
      <c r="J856" s="3">
        <f t="shared" si="54"/>
        <v>-0.17840928746722395</v>
      </c>
      <c r="K856" s="2">
        <v>1056.67749</v>
      </c>
      <c r="L856" s="2">
        <v>876.04529000000002</v>
      </c>
      <c r="M856" s="3">
        <f t="shared" si="55"/>
        <v>-0.17094354872648987</v>
      </c>
    </row>
    <row r="857" spans="1:13" x14ac:dyDescent="0.2">
      <c r="A857" s="1" t="s">
        <v>13</v>
      </c>
      <c r="B857" s="1" t="s">
        <v>71</v>
      </c>
      <c r="C857" s="2">
        <v>2.6705000000000001</v>
      </c>
      <c r="D857" s="2">
        <v>0</v>
      </c>
      <c r="E857" s="3">
        <f t="shared" si="52"/>
        <v>-1</v>
      </c>
      <c r="F857" s="2">
        <v>994.61386000000005</v>
      </c>
      <c r="G857" s="2">
        <v>1006.02183</v>
      </c>
      <c r="H857" s="3">
        <f t="shared" si="53"/>
        <v>1.1469747666697394E-2</v>
      </c>
      <c r="I857" s="2">
        <v>960.57253000000003</v>
      </c>
      <c r="J857" s="3">
        <f t="shared" si="54"/>
        <v>4.7314802974846693E-2</v>
      </c>
      <c r="K857" s="2">
        <v>6215.5159599999997</v>
      </c>
      <c r="L857" s="2">
        <v>11564.59736</v>
      </c>
      <c r="M857" s="3">
        <f t="shared" si="55"/>
        <v>0.86060134579720393</v>
      </c>
    </row>
    <row r="858" spans="1:13" x14ac:dyDescent="0.2">
      <c r="A858" s="1" t="s">
        <v>12</v>
      </c>
      <c r="B858" s="1" t="s">
        <v>71</v>
      </c>
      <c r="C858" s="2">
        <v>2.6642600000000001</v>
      </c>
      <c r="D858" s="2">
        <v>50.594200000000001</v>
      </c>
      <c r="E858" s="3">
        <f t="shared" si="52"/>
        <v>17.98996344200641</v>
      </c>
      <c r="F858" s="2">
        <v>1048.8343400000001</v>
      </c>
      <c r="G858" s="2">
        <v>1466.7894799999999</v>
      </c>
      <c r="H858" s="3">
        <f t="shared" si="53"/>
        <v>0.39849490435257851</v>
      </c>
      <c r="I858" s="2">
        <v>1061.72921</v>
      </c>
      <c r="J858" s="3">
        <f t="shared" si="54"/>
        <v>0.38150996147124938</v>
      </c>
      <c r="K858" s="2">
        <v>8529.0716699999994</v>
      </c>
      <c r="L858" s="2">
        <v>10126.27598</v>
      </c>
      <c r="M858" s="3">
        <f t="shared" si="55"/>
        <v>0.18726590323047443</v>
      </c>
    </row>
    <row r="859" spans="1:13" x14ac:dyDescent="0.2">
      <c r="A859" s="1" t="s">
        <v>11</v>
      </c>
      <c r="B859" s="1" t="s">
        <v>71</v>
      </c>
      <c r="C859" s="2">
        <v>14.376659999999999</v>
      </c>
      <c r="D859" s="2">
        <v>0</v>
      </c>
      <c r="E859" s="3">
        <f t="shared" si="52"/>
        <v>-1</v>
      </c>
      <c r="F859" s="2">
        <v>226.20329000000001</v>
      </c>
      <c r="G859" s="2">
        <v>315.41597000000002</v>
      </c>
      <c r="H859" s="3">
        <f t="shared" si="53"/>
        <v>0.39439161119186195</v>
      </c>
      <c r="I859" s="2">
        <v>392.65021000000002</v>
      </c>
      <c r="J859" s="3">
        <f t="shared" si="54"/>
        <v>-0.1966998565975554</v>
      </c>
      <c r="K859" s="2">
        <v>3076.4784</v>
      </c>
      <c r="L859" s="2">
        <v>1781.93019</v>
      </c>
      <c r="M859" s="3">
        <f t="shared" si="55"/>
        <v>-0.42078898067348691</v>
      </c>
    </row>
    <row r="860" spans="1:13" x14ac:dyDescent="0.2">
      <c r="A860" s="1" t="s">
        <v>10</v>
      </c>
      <c r="B860" s="1" t="s">
        <v>71</v>
      </c>
      <c r="C860" s="2">
        <v>147.97319999999999</v>
      </c>
      <c r="D860" s="2">
        <v>0</v>
      </c>
      <c r="E860" s="3">
        <f t="shared" si="52"/>
        <v>-1</v>
      </c>
      <c r="F860" s="2">
        <v>2615.5266700000002</v>
      </c>
      <c r="G860" s="2">
        <v>1683.35661</v>
      </c>
      <c r="H860" s="3">
        <f t="shared" si="53"/>
        <v>-0.35639860632734444</v>
      </c>
      <c r="I860" s="2">
        <v>1799.9655600000001</v>
      </c>
      <c r="J860" s="3">
        <f t="shared" si="54"/>
        <v>-6.4783989533666486E-2</v>
      </c>
      <c r="K860" s="2">
        <v>16730.415239999998</v>
      </c>
      <c r="L860" s="2">
        <v>12266.456819999999</v>
      </c>
      <c r="M860" s="3">
        <f t="shared" si="55"/>
        <v>-0.2668169531935658</v>
      </c>
    </row>
    <row r="861" spans="1:13" x14ac:dyDescent="0.2">
      <c r="A861" s="1" t="s">
        <v>28</v>
      </c>
      <c r="B861" s="1" t="s">
        <v>71</v>
      </c>
      <c r="C861" s="2">
        <v>0</v>
      </c>
      <c r="D861" s="2">
        <v>0</v>
      </c>
      <c r="E861" s="3" t="str">
        <f t="shared" si="52"/>
        <v/>
      </c>
      <c r="F861" s="2">
        <v>254.18556000000001</v>
      </c>
      <c r="G861" s="2">
        <v>136.21283</v>
      </c>
      <c r="H861" s="3">
        <f t="shared" si="53"/>
        <v>-0.46412050314738573</v>
      </c>
      <c r="I861" s="2">
        <v>8.5849299999999999</v>
      </c>
      <c r="J861" s="3">
        <f t="shared" si="54"/>
        <v>14.86650444441597</v>
      </c>
      <c r="K861" s="2">
        <v>700.47304999999994</v>
      </c>
      <c r="L861" s="2">
        <v>743.90266999999994</v>
      </c>
      <c r="M861" s="3">
        <f t="shared" si="55"/>
        <v>6.200041529078093E-2</v>
      </c>
    </row>
    <row r="862" spans="1:13" x14ac:dyDescent="0.2">
      <c r="A862" s="1" t="s">
        <v>9</v>
      </c>
      <c r="B862" s="1" t="s">
        <v>71</v>
      </c>
      <c r="C862" s="2">
        <v>2.25421</v>
      </c>
      <c r="D862" s="2">
        <v>0</v>
      </c>
      <c r="E862" s="3">
        <f t="shared" si="52"/>
        <v>-1</v>
      </c>
      <c r="F862" s="2">
        <v>147.08981</v>
      </c>
      <c r="G862" s="2">
        <v>10.201930000000001</v>
      </c>
      <c r="H862" s="3">
        <f t="shared" si="53"/>
        <v>-0.93064149039284227</v>
      </c>
      <c r="I862" s="2">
        <v>53.489449999999998</v>
      </c>
      <c r="J862" s="3">
        <f t="shared" si="54"/>
        <v>-0.80927210879902489</v>
      </c>
      <c r="K862" s="2">
        <v>783.08105999999998</v>
      </c>
      <c r="L862" s="2">
        <v>313.44736</v>
      </c>
      <c r="M862" s="3">
        <f t="shared" si="55"/>
        <v>-0.59972552522212708</v>
      </c>
    </row>
    <row r="863" spans="1:13" x14ac:dyDescent="0.2">
      <c r="A863" s="1" t="s">
        <v>8</v>
      </c>
      <c r="B863" s="1" t="s">
        <v>71</v>
      </c>
      <c r="C863" s="2">
        <v>1.4222300000000001</v>
      </c>
      <c r="D863" s="2">
        <v>0</v>
      </c>
      <c r="E863" s="3">
        <f t="shared" si="52"/>
        <v>-1</v>
      </c>
      <c r="F863" s="2">
        <v>198.84724</v>
      </c>
      <c r="G863" s="2">
        <v>104.02078</v>
      </c>
      <c r="H863" s="3">
        <f t="shared" si="53"/>
        <v>-0.4768809463988537</v>
      </c>
      <c r="I863" s="2">
        <v>65.892139999999998</v>
      </c>
      <c r="J863" s="3">
        <f t="shared" si="54"/>
        <v>0.57865232484481455</v>
      </c>
      <c r="K863" s="2">
        <v>852.75004999999999</v>
      </c>
      <c r="L863" s="2">
        <v>1699.41968</v>
      </c>
      <c r="M863" s="3">
        <f t="shared" si="55"/>
        <v>0.99286963395663252</v>
      </c>
    </row>
    <row r="864" spans="1:13" x14ac:dyDescent="0.2">
      <c r="A864" s="1" t="s">
        <v>7</v>
      </c>
      <c r="B864" s="1" t="s">
        <v>71</v>
      </c>
      <c r="C864" s="2">
        <v>26.4636</v>
      </c>
      <c r="D864" s="2">
        <v>0</v>
      </c>
      <c r="E864" s="3">
        <f t="shared" si="52"/>
        <v>-1</v>
      </c>
      <c r="F864" s="2">
        <v>250.44374999999999</v>
      </c>
      <c r="G864" s="2">
        <v>219.27168</v>
      </c>
      <c r="H864" s="3">
        <f t="shared" si="53"/>
        <v>-0.12446735045294599</v>
      </c>
      <c r="I864" s="2">
        <v>172.48191</v>
      </c>
      <c r="J864" s="3">
        <f t="shared" si="54"/>
        <v>0.27127349181140215</v>
      </c>
      <c r="K864" s="2">
        <v>1500.54098</v>
      </c>
      <c r="L864" s="2">
        <v>1120.8296</v>
      </c>
      <c r="M864" s="3">
        <f t="shared" si="55"/>
        <v>-0.25304965679777702</v>
      </c>
    </row>
    <row r="865" spans="1:13" x14ac:dyDescent="0.2">
      <c r="A865" s="1" t="s">
        <v>6</v>
      </c>
      <c r="B865" s="1" t="s">
        <v>71</v>
      </c>
      <c r="C865" s="2">
        <v>7.2029500000000004</v>
      </c>
      <c r="D865" s="2">
        <v>0</v>
      </c>
      <c r="E865" s="3">
        <f t="shared" si="52"/>
        <v>-1</v>
      </c>
      <c r="F865" s="2">
        <v>976.16376000000002</v>
      </c>
      <c r="G865" s="2">
        <v>890.36108999999999</v>
      </c>
      <c r="H865" s="3">
        <f t="shared" si="53"/>
        <v>-8.7897823619266569E-2</v>
      </c>
      <c r="I865" s="2">
        <v>449.44069000000002</v>
      </c>
      <c r="J865" s="3">
        <f t="shared" si="54"/>
        <v>0.98104245968472492</v>
      </c>
      <c r="K865" s="2">
        <v>6365.4546700000001</v>
      </c>
      <c r="L865" s="2">
        <v>4789.30321</v>
      </c>
      <c r="M865" s="3">
        <f t="shared" si="55"/>
        <v>-0.24761019309874377</v>
      </c>
    </row>
    <row r="866" spans="1:13" x14ac:dyDescent="0.2">
      <c r="A866" s="1" t="s">
        <v>5</v>
      </c>
      <c r="B866" s="1" t="s">
        <v>71</v>
      </c>
      <c r="C866" s="2">
        <v>0</v>
      </c>
      <c r="D866" s="2">
        <v>0</v>
      </c>
      <c r="E866" s="3" t="str">
        <f t="shared" si="52"/>
        <v/>
      </c>
      <c r="F866" s="2">
        <v>1.87609</v>
      </c>
      <c r="G866" s="2">
        <v>0.22103999999999999</v>
      </c>
      <c r="H866" s="3">
        <f t="shared" si="53"/>
        <v>-0.88218049240708074</v>
      </c>
      <c r="I866" s="2">
        <v>0.36702000000000001</v>
      </c>
      <c r="J866" s="3">
        <f t="shared" si="54"/>
        <v>-0.39774399215301626</v>
      </c>
      <c r="K866" s="2">
        <v>297.02816000000001</v>
      </c>
      <c r="L866" s="2">
        <v>3.62886</v>
      </c>
      <c r="M866" s="3">
        <f t="shared" si="55"/>
        <v>-0.98778277453558616</v>
      </c>
    </row>
    <row r="867" spans="1:13" x14ac:dyDescent="0.2">
      <c r="A867" s="1" t="s">
        <v>4</v>
      </c>
      <c r="B867" s="1" t="s">
        <v>71</v>
      </c>
      <c r="C867" s="2">
        <v>6.4385700000000003</v>
      </c>
      <c r="D867" s="2">
        <v>0</v>
      </c>
      <c r="E867" s="3">
        <f t="shared" si="52"/>
        <v>-1</v>
      </c>
      <c r="F867" s="2">
        <v>202.75851</v>
      </c>
      <c r="G867" s="2">
        <v>508.91156000000001</v>
      </c>
      <c r="H867" s="3">
        <f t="shared" si="53"/>
        <v>1.5099393362083791</v>
      </c>
      <c r="I867" s="2">
        <v>440.08843999999999</v>
      </c>
      <c r="J867" s="3">
        <f t="shared" si="54"/>
        <v>0.15638474848373662</v>
      </c>
      <c r="K867" s="2">
        <v>1447.53376</v>
      </c>
      <c r="L867" s="2">
        <v>4578.2545700000001</v>
      </c>
      <c r="M867" s="3">
        <f t="shared" si="55"/>
        <v>2.1627964034496854</v>
      </c>
    </row>
    <row r="868" spans="1:13" x14ac:dyDescent="0.2">
      <c r="A868" s="1" t="s">
        <v>24</v>
      </c>
      <c r="B868" s="1" t="s">
        <v>71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4.9948699999999997</v>
      </c>
      <c r="L868" s="2">
        <v>0.222</v>
      </c>
      <c r="M868" s="3">
        <f t="shared" si="55"/>
        <v>-0.95555439881318227</v>
      </c>
    </row>
    <row r="869" spans="1:13" x14ac:dyDescent="0.2">
      <c r="A869" s="1" t="s">
        <v>3</v>
      </c>
      <c r="B869" s="1" t="s">
        <v>71</v>
      </c>
      <c r="C869" s="2">
        <v>0.15569</v>
      </c>
      <c r="D869" s="2">
        <v>0</v>
      </c>
      <c r="E869" s="3">
        <f t="shared" si="52"/>
        <v>-1</v>
      </c>
      <c r="F869" s="2">
        <v>6.8680500000000002</v>
      </c>
      <c r="G869" s="2">
        <v>109.34711</v>
      </c>
      <c r="H869" s="3">
        <f t="shared" si="53"/>
        <v>14.921128995857631</v>
      </c>
      <c r="I869" s="2">
        <v>44.777270000000001</v>
      </c>
      <c r="J869" s="3">
        <f t="shared" si="54"/>
        <v>1.4420227048232284</v>
      </c>
      <c r="K869" s="2">
        <v>149.48021</v>
      </c>
      <c r="L869" s="2">
        <v>298.95863000000003</v>
      </c>
      <c r="M869" s="3">
        <f t="shared" si="55"/>
        <v>0.99998802517069008</v>
      </c>
    </row>
    <row r="870" spans="1:13" x14ac:dyDescent="0.2">
      <c r="A870" s="1" t="s">
        <v>27</v>
      </c>
      <c r="B870" s="1" t="s">
        <v>71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15.21463</v>
      </c>
      <c r="M870" s="3" t="str">
        <f t="shared" si="55"/>
        <v/>
      </c>
    </row>
    <row r="871" spans="1:13" x14ac:dyDescent="0.2">
      <c r="A871" s="1" t="s">
        <v>2</v>
      </c>
      <c r="B871" s="1" t="s">
        <v>71</v>
      </c>
      <c r="C871" s="2">
        <v>10.30423</v>
      </c>
      <c r="D871" s="2">
        <v>0</v>
      </c>
      <c r="E871" s="3">
        <f t="shared" si="52"/>
        <v>-1</v>
      </c>
      <c r="F871" s="2">
        <v>221.45316</v>
      </c>
      <c r="G871" s="2">
        <v>184.01904999999999</v>
      </c>
      <c r="H871" s="3">
        <f t="shared" si="53"/>
        <v>-0.16903850006023846</v>
      </c>
      <c r="I871" s="2">
        <v>253.02247</v>
      </c>
      <c r="J871" s="3">
        <f t="shared" si="54"/>
        <v>-0.27271656940191913</v>
      </c>
      <c r="K871" s="2">
        <v>3569.2278099999999</v>
      </c>
      <c r="L871" s="2">
        <v>2445.9292999999998</v>
      </c>
      <c r="M871" s="3">
        <f t="shared" si="55"/>
        <v>-0.31471751588756114</v>
      </c>
    </row>
    <row r="872" spans="1:13" x14ac:dyDescent="0.2">
      <c r="A872" s="1" t="s">
        <v>26</v>
      </c>
      <c r="B872" s="1" t="s">
        <v>71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77.95478</v>
      </c>
      <c r="H872" s="3" t="str">
        <f t="shared" si="53"/>
        <v/>
      </c>
      <c r="I872" s="2">
        <v>203.79567</v>
      </c>
      <c r="J872" s="3">
        <f t="shared" si="54"/>
        <v>-0.61748559230919875</v>
      </c>
      <c r="K872" s="2">
        <v>227.16550000000001</v>
      </c>
      <c r="L872" s="2">
        <v>964.83603000000005</v>
      </c>
      <c r="M872" s="3">
        <f t="shared" si="55"/>
        <v>3.2472823998362426</v>
      </c>
    </row>
    <row r="873" spans="1:13" x14ac:dyDescent="0.2">
      <c r="A873" s="1" t="s">
        <v>30</v>
      </c>
      <c r="B873" s="1" t="s">
        <v>71</v>
      </c>
      <c r="C873" s="2">
        <v>0</v>
      </c>
      <c r="D873" s="2">
        <v>0</v>
      </c>
      <c r="E873" s="3" t="str">
        <f t="shared" si="52"/>
        <v/>
      </c>
      <c r="F873" s="2">
        <v>28.122029999999999</v>
      </c>
      <c r="G873" s="2">
        <v>22.359179999999999</v>
      </c>
      <c r="H873" s="3">
        <f t="shared" si="53"/>
        <v>-0.20492297319930319</v>
      </c>
      <c r="I873" s="2">
        <v>75.412019999999998</v>
      </c>
      <c r="J873" s="3">
        <f t="shared" si="54"/>
        <v>-0.70350641714676254</v>
      </c>
      <c r="K873" s="2">
        <v>40.710160000000002</v>
      </c>
      <c r="L873" s="2">
        <v>209.41207</v>
      </c>
      <c r="M873" s="3">
        <f t="shared" si="55"/>
        <v>4.1439756070720426</v>
      </c>
    </row>
    <row r="874" spans="1:13" x14ac:dyDescent="0.2">
      <c r="A874" s="6" t="s">
        <v>0</v>
      </c>
      <c r="B874" s="6" t="s">
        <v>71</v>
      </c>
      <c r="C874" s="5">
        <v>510.77476000000001</v>
      </c>
      <c r="D874" s="5">
        <v>50.594200000000001</v>
      </c>
      <c r="E874" s="4">
        <f t="shared" si="52"/>
        <v>-0.90094616264907057</v>
      </c>
      <c r="F874" s="5">
        <v>11001.95254</v>
      </c>
      <c r="G874" s="5">
        <v>8751.7818100000004</v>
      </c>
      <c r="H874" s="4">
        <f t="shared" si="53"/>
        <v>-0.20452467158161358</v>
      </c>
      <c r="I874" s="5">
        <v>8018.2981799999998</v>
      </c>
      <c r="J874" s="4">
        <f t="shared" si="54"/>
        <v>9.1476222701411203E-2</v>
      </c>
      <c r="K874" s="5">
        <v>68758.800189999994</v>
      </c>
      <c r="L874" s="5">
        <v>65470.36778</v>
      </c>
      <c r="M874" s="4">
        <f t="shared" si="55"/>
        <v>-4.7825622333623086E-2</v>
      </c>
    </row>
    <row r="875" spans="1:13" x14ac:dyDescent="0.2">
      <c r="A875" s="1" t="s">
        <v>22</v>
      </c>
      <c r="B875" s="1" t="s">
        <v>70</v>
      </c>
      <c r="C875" s="2">
        <v>0</v>
      </c>
      <c r="D875" s="2">
        <v>115.40056</v>
      </c>
      <c r="E875" s="3" t="str">
        <f t="shared" si="52"/>
        <v/>
      </c>
      <c r="F875" s="2">
        <v>20</v>
      </c>
      <c r="G875" s="2">
        <v>115.40056</v>
      </c>
      <c r="H875" s="3">
        <f t="shared" si="53"/>
        <v>4.7700279999999999</v>
      </c>
      <c r="I875" s="2">
        <v>162.82635999999999</v>
      </c>
      <c r="J875" s="3">
        <f t="shared" si="54"/>
        <v>-0.29126610703574041</v>
      </c>
      <c r="K875" s="2">
        <v>355.12135000000001</v>
      </c>
      <c r="L875" s="2">
        <v>623.00909000000001</v>
      </c>
      <c r="M875" s="3">
        <f t="shared" si="55"/>
        <v>0.7543554900317877</v>
      </c>
    </row>
    <row r="876" spans="1:13" x14ac:dyDescent="0.2">
      <c r="A876" s="1" t="s">
        <v>21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36.504640000000002</v>
      </c>
      <c r="G876" s="2">
        <v>505.05772999999999</v>
      </c>
      <c r="H876" s="3">
        <f t="shared" si="53"/>
        <v>12.835439275664681</v>
      </c>
      <c r="I876" s="2">
        <v>611.13076999999998</v>
      </c>
      <c r="J876" s="3">
        <f t="shared" si="54"/>
        <v>-0.17356848191427177</v>
      </c>
      <c r="K876" s="2">
        <v>7779.1294399999997</v>
      </c>
      <c r="L876" s="2">
        <v>5651.6419500000002</v>
      </c>
      <c r="M876" s="3">
        <f t="shared" si="55"/>
        <v>-0.2734865779531237</v>
      </c>
    </row>
    <row r="877" spans="1:13" x14ac:dyDescent="0.2">
      <c r="A877" s="1" t="s">
        <v>20</v>
      </c>
      <c r="B877" s="1" t="s">
        <v>70</v>
      </c>
      <c r="C877" s="2">
        <v>0</v>
      </c>
      <c r="D877" s="2">
        <v>0</v>
      </c>
      <c r="E877" s="3" t="str">
        <f t="shared" si="52"/>
        <v/>
      </c>
      <c r="F877" s="2">
        <v>23.574380000000001</v>
      </c>
      <c r="G877" s="2">
        <v>309.96321</v>
      </c>
      <c r="H877" s="3">
        <f t="shared" si="53"/>
        <v>12.148308036096813</v>
      </c>
      <c r="I877" s="2">
        <v>32.512520000000002</v>
      </c>
      <c r="J877" s="3">
        <f t="shared" si="54"/>
        <v>8.5336568804878858</v>
      </c>
      <c r="K877" s="2">
        <v>301.97212999999999</v>
      </c>
      <c r="L877" s="2">
        <v>1236.9588200000001</v>
      </c>
      <c r="M877" s="3">
        <f t="shared" si="55"/>
        <v>3.0962681556076053</v>
      </c>
    </row>
    <row r="878" spans="1:13" x14ac:dyDescent="0.2">
      <c r="A878" s="1" t="s">
        <v>19</v>
      </c>
      <c r="B878" s="1" t="s">
        <v>70</v>
      </c>
      <c r="C878" s="2">
        <v>0</v>
      </c>
      <c r="D878" s="2">
        <v>0</v>
      </c>
      <c r="E878" s="3" t="str">
        <f t="shared" si="52"/>
        <v/>
      </c>
      <c r="F878" s="2">
        <v>20.70825</v>
      </c>
      <c r="G878" s="2">
        <v>2.1150000000000002</v>
      </c>
      <c r="H878" s="3">
        <f t="shared" si="53"/>
        <v>-0.89786679222049182</v>
      </c>
      <c r="I878" s="2">
        <v>0</v>
      </c>
      <c r="J878" s="3" t="str">
        <f t="shared" si="54"/>
        <v/>
      </c>
      <c r="K878" s="2">
        <v>79.058719999999994</v>
      </c>
      <c r="L878" s="2">
        <v>26.201720000000002</v>
      </c>
      <c r="M878" s="3">
        <f t="shared" si="55"/>
        <v>-0.66857900052011976</v>
      </c>
    </row>
    <row r="879" spans="1:13" x14ac:dyDescent="0.2">
      <c r="A879" s="1" t="s">
        <v>18</v>
      </c>
      <c r="B879" s="1" t="s">
        <v>70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0.33923999999999999</v>
      </c>
      <c r="L879" s="2">
        <v>0</v>
      </c>
      <c r="M879" s="3">
        <f t="shared" si="55"/>
        <v>-1</v>
      </c>
    </row>
    <row r="880" spans="1:13" x14ac:dyDescent="0.2">
      <c r="A880" s="1" t="s">
        <v>17</v>
      </c>
      <c r="B880" s="1" t="s">
        <v>70</v>
      </c>
      <c r="C880" s="2">
        <v>0</v>
      </c>
      <c r="D880" s="2">
        <v>0</v>
      </c>
      <c r="E880" s="3" t="str">
        <f t="shared" si="52"/>
        <v/>
      </c>
      <c r="F880" s="2">
        <v>0.15629999999999999</v>
      </c>
      <c r="G880" s="2">
        <v>16.61712</v>
      </c>
      <c r="H880" s="3">
        <f t="shared" si="53"/>
        <v>105.31554702495202</v>
      </c>
      <c r="I880" s="2">
        <v>0.72755000000000003</v>
      </c>
      <c r="J880" s="3">
        <f t="shared" si="54"/>
        <v>21.839832313930312</v>
      </c>
      <c r="K880" s="2">
        <v>105.44883</v>
      </c>
      <c r="L880" s="2">
        <v>203.37649999999999</v>
      </c>
      <c r="M880" s="3">
        <f t="shared" si="55"/>
        <v>0.92867478946897752</v>
      </c>
    </row>
    <row r="881" spans="1:13" x14ac:dyDescent="0.2">
      <c r="A881" s="1" t="s">
        <v>16</v>
      </c>
      <c r="B881" s="1" t="s">
        <v>70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21.434429999999999</v>
      </c>
      <c r="L881" s="2">
        <v>34.198309999999999</v>
      </c>
      <c r="M881" s="3">
        <f t="shared" si="55"/>
        <v>0.59548492775408546</v>
      </c>
    </row>
    <row r="882" spans="1:13" x14ac:dyDescent="0.2">
      <c r="A882" s="1" t="s">
        <v>14</v>
      </c>
      <c r="B882" s="1" t="s">
        <v>70</v>
      </c>
      <c r="C882" s="2">
        <v>0</v>
      </c>
      <c r="D882" s="2">
        <v>0</v>
      </c>
      <c r="E882" s="3" t="str">
        <f t="shared" si="52"/>
        <v/>
      </c>
      <c r="F882" s="2">
        <v>506.00573000000003</v>
      </c>
      <c r="G882" s="2">
        <v>1110.96164</v>
      </c>
      <c r="H882" s="3">
        <f t="shared" si="53"/>
        <v>1.1955515009681807</v>
      </c>
      <c r="I882" s="2">
        <v>914.33887000000004</v>
      </c>
      <c r="J882" s="3">
        <f t="shared" si="54"/>
        <v>0.2150436522511614</v>
      </c>
      <c r="K882" s="2">
        <v>5150.6552600000005</v>
      </c>
      <c r="L882" s="2">
        <v>6331.5702899999997</v>
      </c>
      <c r="M882" s="3">
        <f t="shared" si="55"/>
        <v>0.22927471756282891</v>
      </c>
    </row>
    <row r="883" spans="1:13" x14ac:dyDescent="0.2">
      <c r="A883" s="1" t="s">
        <v>13</v>
      </c>
      <c r="B883" s="1" t="s">
        <v>70</v>
      </c>
      <c r="C883" s="2">
        <v>0.46142</v>
      </c>
      <c r="D883" s="2">
        <v>0</v>
      </c>
      <c r="E883" s="3">
        <f t="shared" si="52"/>
        <v>-1</v>
      </c>
      <c r="F883" s="2">
        <v>289.01046000000002</v>
      </c>
      <c r="G883" s="2">
        <v>1731.30512</v>
      </c>
      <c r="H883" s="3">
        <f t="shared" si="53"/>
        <v>4.9904583384283043</v>
      </c>
      <c r="I883" s="2">
        <v>1955.90607</v>
      </c>
      <c r="J883" s="3">
        <f t="shared" si="54"/>
        <v>-0.11483217596436013</v>
      </c>
      <c r="K883" s="2">
        <v>3995.99269</v>
      </c>
      <c r="L883" s="2">
        <v>8606.8924700000007</v>
      </c>
      <c r="M883" s="3">
        <f t="shared" si="55"/>
        <v>1.1538809346520602</v>
      </c>
    </row>
    <row r="884" spans="1:13" x14ac:dyDescent="0.2">
      <c r="A884" s="1" t="s">
        <v>12</v>
      </c>
      <c r="B884" s="1" t="s">
        <v>70</v>
      </c>
      <c r="C884" s="2">
        <v>211.98759000000001</v>
      </c>
      <c r="D884" s="2">
        <v>0</v>
      </c>
      <c r="E884" s="3">
        <f t="shared" si="52"/>
        <v>-1</v>
      </c>
      <c r="F884" s="2">
        <v>552.89067</v>
      </c>
      <c r="G884" s="2">
        <v>311.71010000000001</v>
      </c>
      <c r="H884" s="3">
        <f t="shared" si="53"/>
        <v>-0.43621747134926325</v>
      </c>
      <c r="I884" s="2">
        <v>26.561869999999999</v>
      </c>
      <c r="J884" s="3">
        <f t="shared" si="54"/>
        <v>10.735246803030059</v>
      </c>
      <c r="K884" s="2">
        <v>2020.52702</v>
      </c>
      <c r="L884" s="2">
        <v>1407.2069100000001</v>
      </c>
      <c r="M884" s="3">
        <f t="shared" si="55"/>
        <v>-0.30354462173933205</v>
      </c>
    </row>
    <row r="885" spans="1:13" x14ac:dyDescent="0.2">
      <c r="A885" s="1" t="s">
        <v>11</v>
      </c>
      <c r="B885" s="1" t="s">
        <v>70</v>
      </c>
      <c r="C885" s="2">
        <v>0</v>
      </c>
      <c r="D885" s="2">
        <v>180.5</v>
      </c>
      <c r="E885" s="3" t="str">
        <f t="shared" si="52"/>
        <v/>
      </c>
      <c r="F885" s="2">
        <v>786.59929</v>
      </c>
      <c r="G885" s="2">
        <v>3019.39633</v>
      </c>
      <c r="H885" s="3">
        <f t="shared" si="53"/>
        <v>2.8385444385539684</v>
      </c>
      <c r="I885" s="2">
        <v>1363.03069</v>
      </c>
      <c r="J885" s="3">
        <f t="shared" si="54"/>
        <v>1.2152078835436932</v>
      </c>
      <c r="K885" s="2">
        <v>6117.30591</v>
      </c>
      <c r="L885" s="2">
        <v>14398.34793</v>
      </c>
      <c r="M885" s="3">
        <f t="shared" si="55"/>
        <v>1.3537073577541587</v>
      </c>
    </row>
    <row r="886" spans="1:13" x14ac:dyDescent="0.2">
      <c r="A886" s="1" t="s">
        <v>10</v>
      </c>
      <c r="B886" s="1" t="s">
        <v>70</v>
      </c>
      <c r="C886" s="2">
        <v>0</v>
      </c>
      <c r="D886" s="2">
        <v>0</v>
      </c>
      <c r="E886" s="3" t="str">
        <f t="shared" si="52"/>
        <v/>
      </c>
      <c r="F886" s="2">
        <v>11852.39327</v>
      </c>
      <c r="G886" s="2">
        <v>11369.806979999999</v>
      </c>
      <c r="H886" s="3">
        <f t="shared" si="53"/>
        <v>-4.0716358207712466E-2</v>
      </c>
      <c r="I886" s="2">
        <v>7651.6101799999997</v>
      </c>
      <c r="J886" s="3">
        <f t="shared" si="54"/>
        <v>0.48593651695936235</v>
      </c>
      <c r="K886" s="2">
        <v>27255.95737</v>
      </c>
      <c r="L886" s="2">
        <v>29459.496060000001</v>
      </c>
      <c r="M886" s="3">
        <f t="shared" si="55"/>
        <v>8.0846130630706892E-2</v>
      </c>
    </row>
    <row r="887" spans="1:13" x14ac:dyDescent="0.2">
      <c r="A887" s="1" t="s">
        <v>28</v>
      </c>
      <c r="B887" s="1" t="s">
        <v>70</v>
      </c>
      <c r="C887" s="2">
        <v>14.25825</v>
      </c>
      <c r="D887" s="2">
        <v>0</v>
      </c>
      <c r="E887" s="3">
        <f t="shared" si="52"/>
        <v>-1</v>
      </c>
      <c r="F887" s="2">
        <v>27.590250000000001</v>
      </c>
      <c r="G887" s="2">
        <v>68.268529999999998</v>
      </c>
      <c r="H887" s="3">
        <f t="shared" si="53"/>
        <v>1.474371562417883</v>
      </c>
      <c r="I887" s="2">
        <v>27.70787</v>
      </c>
      <c r="J887" s="3">
        <f t="shared" si="54"/>
        <v>1.4638678469330193</v>
      </c>
      <c r="K887" s="2">
        <v>199.06245999999999</v>
      </c>
      <c r="L887" s="2">
        <v>596.05323999999996</v>
      </c>
      <c r="M887" s="3">
        <f t="shared" si="55"/>
        <v>1.9943025922617452</v>
      </c>
    </row>
    <row r="888" spans="1:13" x14ac:dyDescent="0.2">
      <c r="A888" s="1" t="s">
        <v>9</v>
      </c>
      <c r="B888" s="1" t="s">
        <v>70</v>
      </c>
      <c r="C888" s="2">
        <v>568.06119999999999</v>
      </c>
      <c r="D888" s="2">
        <v>0</v>
      </c>
      <c r="E888" s="3">
        <f t="shared" si="52"/>
        <v>-1</v>
      </c>
      <c r="F888" s="2">
        <v>7038.9626500000004</v>
      </c>
      <c r="G888" s="2">
        <v>7821.3625000000002</v>
      </c>
      <c r="H888" s="3">
        <f t="shared" si="53"/>
        <v>0.11115272077768434</v>
      </c>
      <c r="I888" s="2">
        <v>5961.4150900000004</v>
      </c>
      <c r="J888" s="3">
        <f t="shared" si="54"/>
        <v>0.31199763511183387</v>
      </c>
      <c r="K888" s="2">
        <v>37772.281519999997</v>
      </c>
      <c r="L888" s="2">
        <v>45719.315929999997</v>
      </c>
      <c r="M888" s="3">
        <f t="shared" si="55"/>
        <v>0.21039328550466663</v>
      </c>
    </row>
    <row r="889" spans="1:13" x14ac:dyDescent="0.2">
      <c r="A889" s="1" t="s">
        <v>8</v>
      </c>
      <c r="B889" s="1" t="s">
        <v>70</v>
      </c>
      <c r="C889" s="2">
        <v>0</v>
      </c>
      <c r="D889" s="2">
        <v>0</v>
      </c>
      <c r="E889" s="3" t="str">
        <f t="shared" si="52"/>
        <v/>
      </c>
      <c r="F889" s="2">
        <v>699.84</v>
      </c>
      <c r="G889" s="2">
        <v>1271.2002</v>
      </c>
      <c r="H889" s="3">
        <f t="shared" si="53"/>
        <v>0.81641546639231821</v>
      </c>
      <c r="I889" s="2">
        <v>83.769720000000007</v>
      </c>
      <c r="J889" s="3">
        <f t="shared" si="54"/>
        <v>14.174936719377836</v>
      </c>
      <c r="K889" s="2">
        <v>4364.9924700000001</v>
      </c>
      <c r="L889" s="2">
        <v>5475.1180899999999</v>
      </c>
      <c r="M889" s="3">
        <f t="shared" si="55"/>
        <v>0.2543247503013446</v>
      </c>
    </row>
    <row r="890" spans="1:13" x14ac:dyDescent="0.2">
      <c r="A890" s="1" t="s">
        <v>7</v>
      </c>
      <c r="B890" s="1" t="s">
        <v>70</v>
      </c>
      <c r="C890" s="2">
        <v>483.96638000000002</v>
      </c>
      <c r="D890" s="2">
        <v>0</v>
      </c>
      <c r="E890" s="3">
        <f t="shared" si="52"/>
        <v>-1</v>
      </c>
      <c r="F890" s="2">
        <v>1896.0150799999999</v>
      </c>
      <c r="G890" s="2">
        <v>420.73732999999999</v>
      </c>
      <c r="H890" s="3">
        <f t="shared" si="53"/>
        <v>-0.77809389047686262</v>
      </c>
      <c r="I890" s="2">
        <v>170.23438999999999</v>
      </c>
      <c r="J890" s="3">
        <f t="shared" si="54"/>
        <v>1.4715178290356019</v>
      </c>
      <c r="K890" s="2">
        <v>8645.9818699999996</v>
      </c>
      <c r="L890" s="2">
        <v>4044.4405099999999</v>
      </c>
      <c r="M890" s="3">
        <f t="shared" si="55"/>
        <v>-0.53221732698359214</v>
      </c>
    </row>
    <row r="891" spans="1:13" x14ac:dyDescent="0.2">
      <c r="A891" s="1" t="s">
        <v>6</v>
      </c>
      <c r="B891" s="1" t="s">
        <v>70</v>
      </c>
      <c r="C891" s="2">
        <v>185.47969000000001</v>
      </c>
      <c r="D891" s="2">
        <v>0</v>
      </c>
      <c r="E891" s="3">
        <f t="shared" si="52"/>
        <v>-1</v>
      </c>
      <c r="F891" s="2">
        <v>1609.3161700000001</v>
      </c>
      <c r="G891" s="2">
        <v>732.54899</v>
      </c>
      <c r="H891" s="3">
        <f t="shared" si="53"/>
        <v>-0.54480728917301557</v>
      </c>
      <c r="I891" s="2">
        <v>689.83861000000002</v>
      </c>
      <c r="J891" s="3">
        <f t="shared" si="54"/>
        <v>6.1913582946596657E-2</v>
      </c>
      <c r="K891" s="2">
        <v>11610.4162</v>
      </c>
      <c r="L891" s="2">
        <v>9603.0909200000006</v>
      </c>
      <c r="M891" s="3">
        <f t="shared" si="55"/>
        <v>-0.172890036448478</v>
      </c>
    </row>
    <row r="892" spans="1:13" x14ac:dyDescent="0.2">
      <c r="A892" s="1" t="s">
        <v>5</v>
      </c>
      <c r="B892" s="1" t="s">
        <v>70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2">
      <c r="A893" s="1" t="s">
        <v>4</v>
      </c>
      <c r="B893" s="1" t="s">
        <v>70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4.4160000000000004</v>
      </c>
      <c r="J893" s="3">
        <f t="shared" si="54"/>
        <v>-1</v>
      </c>
      <c r="K893" s="2">
        <v>0.72953000000000001</v>
      </c>
      <c r="L893" s="2">
        <v>21.240559999999999</v>
      </c>
      <c r="M893" s="3">
        <f t="shared" si="55"/>
        <v>28.115403067728536</v>
      </c>
    </row>
    <row r="894" spans="1:13" x14ac:dyDescent="0.2">
      <c r="A894" s="1" t="s">
        <v>24</v>
      </c>
      <c r="B894" s="1" t="s">
        <v>70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206.37613999999999</v>
      </c>
      <c r="J894" s="3">
        <f t="shared" si="54"/>
        <v>-1</v>
      </c>
      <c r="K894" s="2">
        <v>347.72127</v>
      </c>
      <c r="L894" s="2">
        <v>428.23367000000002</v>
      </c>
      <c r="M894" s="3">
        <f t="shared" si="55"/>
        <v>0.23154292517107167</v>
      </c>
    </row>
    <row r="895" spans="1:13" x14ac:dyDescent="0.2">
      <c r="A895" s="1" t="s">
        <v>3</v>
      </c>
      <c r="B895" s="1" t="s">
        <v>70</v>
      </c>
      <c r="C895" s="2">
        <v>39.419870000000003</v>
      </c>
      <c r="D895" s="2">
        <v>0</v>
      </c>
      <c r="E895" s="3">
        <f t="shared" si="52"/>
        <v>-1</v>
      </c>
      <c r="F895" s="2">
        <v>473.37875000000003</v>
      </c>
      <c r="G895" s="2">
        <v>215.10953000000001</v>
      </c>
      <c r="H895" s="3">
        <f t="shared" si="53"/>
        <v>-0.54558684774084176</v>
      </c>
      <c r="I895" s="2">
        <v>650.85220000000004</v>
      </c>
      <c r="J895" s="3">
        <f t="shared" si="54"/>
        <v>-0.66949557825878137</v>
      </c>
      <c r="K895" s="2">
        <v>3044.27439</v>
      </c>
      <c r="L895" s="2">
        <v>3608.2019700000001</v>
      </c>
      <c r="M895" s="3">
        <f t="shared" si="55"/>
        <v>0.18524203398104344</v>
      </c>
    </row>
    <row r="896" spans="1:13" x14ac:dyDescent="0.2">
      <c r="A896" s="1" t="s">
        <v>27</v>
      </c>
      <c r="B896" s="1" t="s">
        <v>70</v>
      </c>
      <c r="C896" s="2">
        <v>0</v>
      </c>
      <c r="D896" s="2">
        <v>0</v>
      </c>
      <c r="E896" s="3" t="str">
        <f t="shared" si="52"/>
        <v/>
      </c>
      <c r="F896" s="2">
        <v>37.026670000000003</v>
      </c>
      <c r="G896" s="2">
        <v>44.739559999999997</v>
      </c>
      <c r="H896" s="3">
        <f t="shared" si="53"/>
        <v>0.20830633702679702</v>
      </c>
      <c r="I896" s="2">
        <v>25.763269999999999</v>
      </c>
      <c r="J896" s="3">
        <f t="shared" si="54"/>
        <v>0.73656372036624229</v>
      </c>
      <c r="K896" s="2">
        <v>10026.945540000001</v>
      </c>
      <c r="L896" s="2">
        <v>2114.3682199999998</v>
      </c>
      <c r="M896" s="3">
        <f t="shared" si="55"/>
        <v>-0.78913137489724516</v>
      </c>
    </row>
    <row r="897" spans="1:13" x14ac:dyDescent="0.2">
      <c r="A897" s="1" t="s">
        <v>2</v>
      </c>
      <c r="B897" s="1" t="s">
        <v>70</v>
      </c>
      <c r="C897" s="2">
        <v>140.358</v>
      </c>
      <c r="D897" s="2">
        <v>0</v>
      </c>
      <c r="E897" s="3">
        <f t="shared" si="52"/>
        <v>-1</v>
      </c>
      <c r="F897" s="2">
        <v>923.43826000000001</v>
      </c>
      <c r="G897" s="2">
        <v>676.65318000000002</v>
      </c>
      <c r="H897" s="3">
        <f t="shared" si="53"/>
        <v>-0.26724589037495583</v>
      </c>
      <c r="I897" s="2">
        <v>538.88967000000002</v>
      </c>
      <c r="J897" s="3">
        <f t="shared" si="54"/>
        <v>0.25564325625317696</v>
      </c>
      <c r="K897" s="2">
        <v>8917.1031600000006</v>
      </c>
      <c r="L897" s="2">
        <v>9563.1880199999996</v>
      </c>
      <c r="M897" s="3">
        <f t="shared" si="55"/>
        <v>7.2454568306238976E-2</v>
      </c>
    </row>
    <row r="898" spans="1:13" x14ac:dyDescent="0.2">
      <c r="A898" s="1" t="s">
        <v>26</v>
      </c>
      <c r="B898" s="1" t="s">
        <v>70</v>
      </c>
      <c r="C898" s="2">
        <v>51.657110000000003</v>
      </c>
      <c r="D898" s="2">
        <v>43.05865</v>
      </c>
      <c r="E898" s="3">
        <f t="shared" si="52"/>
        <v>-0.16645259481221464</v>
      </c>
      <c r="F898" s="2">
        <v>1390.4701600000001</v>
      </c>
      <c r="G898" s="2">
        <v>1077.1097299999999</v>
      </c>
      <c r="H898" s="3">
        <f t="shared" si="53"/>
        <v>-0.22536293047813427</v>
      </c>
      <c r="I898" s="2">
        <v>4962.9264899999998</v>
      </c>
      <c r="J898" s="3">
        <f t="shared" si="54"/>
        <v>-0.78296883256878547</v>
      </c>
      <c r="K898" s="2">
        <v>21116.16877</v>
      </c>
      <c r="L898" s="2">
        <v>21203.92123</v>
      </c>
      <c r="M898" s="3">
        <f t="shared" si="55"/>
        <v>4.1556998788847554E-3</v>
      </c>
    </row>
    <row r="899" spans="1:13" x14ac:dyDescent="0.2">
      <c r="A899" s="6" t="s">
        <v>0</v>
      </c>
      <c r="B899" s="6" t="s">
        <v>70</v>
      </c>
      <c r="C899" s="5">
        <v>1695.64951</v>
      </c>
      <c r="D899" s="5">
        <v>338.95920999999998</v>
      </c>
      <c r="E899" s="4">
        <f t="shared" si="52"/>
        <v>-0.8001006646709673</v>
      </c>
      <c r="F899" s="5">
        <v>28183.880980000002</v>
      </c>
      <c r="G899" s="5">
        <v>30820.063340000001</v>
      </c>
      <c r="H899" s="4">
        <f t="shared" si="53"/>
        <v>9.3535108307855053E-2</v>
      </c>
      <c r="I899" s="5">
        <v>26040.834330000002</v>
      </c>
      <c r="J899" s="4">
        <f t="shared" si="54"/>
        <v>0.18352825986432197</v>
      </c>
      <c r="K899" s="5">
        <v>159228.61957000001</v>
      </c>
      <c r="L899" s="5">
        <v>170356.07240999999</v>
      </c>
      <c r="M899" s="4">
        <f t="shared" si="55"/>
        <v>6.9883497514767745E-2</v>
      </c>
    </row>
    <row r="900" spans="1:13" x14ac:dyDescent="0.2">
      <c r="A900" s="1" t="s">
        <v>22</v>
      </c>
      <c r="B900" s="1" t="s">
        <v>69</v>
      </c>
      <c r="C900" s="2">
        <v>16376.37652</v>
      </c>
      <c r="D900" s="2">
        <v>7111.2497300000005</v>
      </c>
      <c r="E900" s="3">
        <f t="shared" si="52"/>
        <v>-0.56576171039330747</v>
      </c>
      <c r="F900" s="2">
        <v>484017.13589999999</v>
      </c>
      <c r="G900" s="2">
        <v>454050.31468000001</v>
      </c>
      <c r="H900" s="3">
        <f t="shared" si="53"/>
        <v>-6.1912727871253015E-2</v>
      </c>
      <c r="I900" s="2">
        <v>367645.70348000003</v>
      </c>
      <c r="J900" s="3">
        <f t="shared" si="54"/>
        <v>0.23502140887850853</v>
      </c>
      <c r="K900" s="2">
        <v>3410443.3139900002</v>
      </c>
      <c r="L900" s="2">
        <v>3904458.3344800002</v>
      </c>
      <c r="M900" s="3">
        <f t="shared" si="55"/>
        <v>0.14485360846301076</v>
      </c>
    </row>
    <row r="901" spans="1:13" x14ac:dyDescent="0.2">
      <c r="A901" s="1" t="s">
        <v>21</v>
      </c>
      <c r="B901" s="1" t="s">
        <v>69</v>
      </c>
      <c r="C901" s="2">
        <v>7379.9436400000004</v>
      </c>
      <c r="D901" s="2">
        <v>1494.9012</v>
      </c>
      <c r="E901" s="3">
        <f t="shared" ref="E901:E964" si="56">IF(C901=0,"",(D901/C901-1))</f>
        <v>-0.79743731484648572</v>
      </c>
      <c r="F901" s="2">
        <v>135396.05890999999</v>
      </c>
      <c r="G901" s="2">
        <v>139113.42283</v>
      </c>
      <c r="H901" s="3">
        <f t="shared" ref="H901:H964" si="57">IF(F901=0,"",(G901/F901-1))</f>
        <v>2.7455480978741065E-2</v>
      </c>
      <c r="I901" s="2">
        <v>123635.34996000001</v>
      </c>
      <c r="J901" s="3">
        <f t="shared" ref="J901:J964" si="58">IF(I901=0,"",(G901/I901-1))</f>
        <v>0.12519132169729486</v>
      </c>
      <c r="K901" s="2">
        <v>1066813.93744</v>
      </c>
      <c r="L901" s="2">
        <v>1038580.67446</v>
      </c>
      <c r="M901" s="3">
        <f t="shared" ref="M901:M964" si="59">IF(K901=0,"",(L901/K901-1))</f>
        <v>-2.6465030113639543E-2</v>
      </c>
    </row>
    <row r="902" spans="1:13" x14ac:dyDescent="0.2">
      <c r="A902" s="1" t="s">
        <v>20</v>
      </c>
      <c r="B902" s="1" t="s">
        <v>69</v>
      </c>
      <c r="C902" s="2">
        <v>18698.428970000001</v>
      </c>
      <c r="D902" s="2">
        <v>7770.3876099999998</v>
      </c>
      <c r="E902" s="3">
        <f t="shared" si="56"/>
        <v>-0.58443633834334907</v>
      </c>
      <c r="F902" s="2">
        <v>283874.62712999998</v>
      </c>
      <c r="G902" s="2">
        <v>336691.06319000002</v>
      </c>
      <c r="H902" s="3">
        <f t="shared" si="57"/>
        <v>0.18605550131048809</v>
      </c>
      <c r="I902" s="2">
        <v>296202.90901</v>
      </c>
      <c r="J902" s="3">
        <f t="shared" si="58"/>
        <v>0.13669060278754075</v>
      </c>
      <c r="K902" s="2">
        <v>2158422.4388199998</v>
      </c>
      <c r="L902" s="2">
        <v>2362354.3235900002</v>
      </c>
      <c r="M902" s="3">
        <f t="shared" si="59"/>
        <v>9.448191470873013E-2</v>
      </c>
    </row>
    <row r="903" spans="1:13" x14ac:dyDescent="0.2">
      <c r="A903" s="1" t="s">
        <v>19</v>
      </c>
      <c r="B903" s="1" t="s">
        <v>69</v>
      </c>
      <c r="C903" s="2">
        <v>3372.0505199999998</v>
      </c>
      <c r="D903" s="2">
        <v>1597.65201</v>
      </c>
      <c r="E903" s="3">
        <f t="shared" si="56"/>
        <v>-0.52620756998622897</v>
      </c>
      <c r="F903" s="2">
        <v>94184.483619999999</v>
      </c>
      <c r="G903" s="2">
        <v>130455.85376</v>
      </c>
      <c r="H903" s="3">
        <f t="shared" si="57"/>
        <v>0.38510982643745995</v>
      </c>
      <c r="I903" s="2">
        <v>91169.706449999998</v>
      </c>
      <c r="J903" s="3">
        <f t="shared" si="58"/>
        <v>0.43091229356481064</v>
      </c>
      <c r="K903" s="2">
        <v>637349.41663999995</v>
      </c>
      <c r="L903" s="2">
        <v>726685.84967000003</v>
      </c>
      <c r="M903" s="3">
        <f t="shared" si="59"/>
        <v>0.14016869035664437</v>
      </c>
    </row>
    <row r="904" spans="1:13" x14ac:dyDescent="0.2">
      <c r="A904" s="1" t="s">
        <v>18</v>
      </c>
      <c r="B904" s="1" t="s">
        <v>69</v>
      </c>
      <c r="C904" s="2">
        <v>232.14777000000001</v>
      </c>
      <c r="D904" s="2">
        <v>5.6327499999999997</v>
      </c>
      <c r="E904" s="3">
        <f t="shared" si="56"/>
        <v>-0.97573635964713334</v>
      </c>
      <c r="F904" s="2">
        <v>3125.5693200000001</v>
      </c>
      <c r="G904" s="2">
        <v>3960.4179399999998</v>
      </c>
      <c r="H904" s="3">
        <f t="shared" si="57"/>
        <v>0.26710289695318612</v>
      </c>
      <c r="I904" s="2">
        <v>3006.2324400000002</v>
      </c>
      <c r="J904" s="3">
        <f t="shared" si="58"/>
        <v>0.3174024361203418</v>
      </c>
      <c r="K904" s="2">
        <v>25616.608649999998</v>
      </c>
      <c r="L904" s="2">
        <v>26382.078590000001</v>
      </c>
      <c r="M904" s="3">
        <f t="shared" si="59"/>
        <v>2.988178296583377E-2</v>
      </c>
    </row>
    <row r="905" spans="1:13" x14ac:dyDescent="0.2">
      <c r="A905" s="1" t="s">
        <v>17</v>
      </c>
      <c r="B905" s="1" t="s">
        <v>69</v>
      </c>
      <c r="C905" s="2">
        <v>21971.976900000001</v>
      </c>
      <c r="D905" s="2">
        <v>9532.9223999999995</v>
      </c>
      <c r="E905" s="3">
        <f t="shared" si="56"/>
        <v>-0.5661326951422383</v>
      </c>
      <c r="F905" s="2">
        <v>484193.92025999998</v>
      </c>
      <c r="G905" s="2">
        <v>549476.91541000002</v>
      </c>
      <c r="H905" s="3">
        <f t="shared" si="57"/>
        <v>0.13482820088890146</v>
      </c>
      <c r="I905" s="2">
        <v>430452.42518000002</v>
      </c>
      <c r="J905" s="3">
        <f t="shared" si="58"/>
        <v>0.27651020941565885</v>
      </c>
      <c r="K905" s="2">
        <v>3496035.1192999999</v>
      </c>
      <c r="L905" s="2">
        <v>3551980.0144799999</v>
      </c>
      <c r="M905" s="3">
        <f t="shared" si="59"/>
        <v>1.6002383634865058E-2</v>
      </c>
    </row>
    <row r="906" spans="1:13" x14ac:dyDescent="0.2">
      <c r="A906" s="1" t="s">
        <v>16</v>
      </c>
      <c r="B906" s="1" t="s">
        <v>69</v>
      </c>
      <c r="C906" s="2">
        <v>3338.9694</v>
      </c>
      <c r="D906" s="2">
        <v>1460.9951000000001</v>
      </c>
      <c r="E906" s="3">
        <f t="shared" si="56"/>
        <v>-0.5624413029960682</v>
      </c>
      <c r="F906" s="2">
        <v>37959.571859999996</v>
      </c>
      <c r="G906" s="2">
        <v>35773.236700000001</v>
      </c>
      <c r="H906" s="3">
        <f t="shared" si="57"/>
        <v>-5.75964125218138E-2</v>
      </c>
      <c r="I906" s="2">
        <v>35084.11303</v>
      </c>
      <c r="J906" s="3">
        <f t="shared" si="58"/>
        <v>1.9642043377603446E-2</v>
      </c>
      <c r="K906" s="2">
        <v>348591.22064999997</v>
      </c>
      <c r="L906" s="2">
        <v>317791.18599999999</v>
      </c>
      <c r="M906" s="3">
        <f t="shared" si="59"/>
        <v>-8.8355738255739058E-2</v>
      </c>
    </row>
    <row r="907" spans="1:13" x14ac:dyDescent="0.2">
      <c r="A907" s="1" t="s">
        <v>15</v>
      </c>
      <c r="B907" s="1" t="s">
        <v>69</v>
      </c>
      <c r="C907" s="2">
        <v>4530.8489200000004</v>
      </c>
      <c r="D907" s="2">
        <v>0</v>
      </c>
      <c r="E907" s="3">
        <f t="shared" si="56"/>
        <v>-1</v>
      </c>
      <c r="F907" s="2">
        <v>47927.854420000003</v>
      </c>
      <c r="G907" s="2">
        <v>113065.25508</v>
      </c>
      <c r="H907" s="3">
        <f t="shared" si="57"/>
        <v>1.3590719102338653</v>
      </c>
      <c r="I907" s="2">
        <v>67059.767970000001</v>
      </c>
      <c r="J907" s="3">
        <f t="shared" si="58"/>
        <v>0.68603707562157257</v>
      </c>
      <c r="K907" s="2">
        <v>322965.36693000002</v>
      </c>
      <c r="L907" s="2">
        <v>628650.03715999995</v>
      </c>
      <c r="M907" s="3">
        <f t="shared" si="59"/>
        <v>0.94649365390393236</v>
      </c>
    </row>
    <row r="908" spans="1:13" x14ac:dyDescent="0.2">
      <c r="A908" s="1" t="s">
        <v>14</v>
      </c>
      <c r="B908" s="1" t="s">
        <v>69</v>
      </c>
      <c r="C908" s="2">
        <v>1835.24314</v>
      </c>
      <c r="D908" s="2">
        <v>302.47408999999999</v>
      </c>
      <c r="E908" s="3">
        <f t="shared" si="56"/>
        <v>-0.83518582175438616</v>
      </c>
      <c r="F908" s="2">
        <v>36011.697540000001</v>
      </c>
      <c r="G908" s="2">
        <v>41489.0936</v>
      </c>
      <c r="H908" s="3">
        <f t="shared" si="57"/>
        <v>0.15210046829689094</v>
      </c>
      <c r="I908" s="2">
        <v>35191.048219999997</v>
      </c>
      <c r="J908" s="3">
        <f t="shared" si="58"/>
        <v>0.17896725725892582</v>
      </c>
      <c r="K908" s="2">
        <v>279828.33753999998</v>
      </c>
      <c r="L908" s="2">
        <v>304618.69026</v>
      </c>
      <c r="M908" s="3">
        <f t="shared" si="59"/>
        <v>8.8591287565564558E-2</v>
      </c>
    </row>
    <row r="909" spans="1:13" x14ac:dyDescent="0.2">
      <c r="A909" s="1" t="s">
        <v>13</v>
      </c>
      <c r="B909" s="1" t="s">
        <v>69</v>
      </c>
      <c r="C909" s="2">
        <v>47858.464240000001</v>
      </c>
      <c r="D909" s="2">
        <v>7609.5402299999996</v>
      </c>
      <c r="E909" s="3">
        <f t="shared" si="56"/>
        <v>-0.8409990719334457</v>
      </c>
      <c r="F909" s="2">
        <v>1170362.86818</v>
      </c>
      <c r="G909" s="2">
        <v>1232738.2977499999</v>
      </c>
      <c r="H909" s="3">
        <f t="shared" si="57"/>
        <v>5.3295803605764025E-2</v>
      </c>
      <c r="I909" s="2">
        <v>1077468.0466</v>
      </c>
      <c r="J909" s="3">
        <f t="shared" si="58"/>
        <v>0.14410659475235699</v>
      </c>
      <c r="K909" s="2">
        <v>8408666.1929400004</v>
      </c>
      <c r="L909" s="2">
        <v>8328888.6557799997</v>
      </c>
      <c r="M909" s="3">
        <f t="shared" si="59"/>
        <v>-9.4875376581107229E-3</v>
      </c>
    </row>
    <row r="910" spans="1:13" x14ac:dyDescent="0.2">
      <c r="A910" s="1" t="s">
        <v>12</v>
      </c>
      <c r="B910" s="1" t="s">
        <v>69</v>
      </c>
      <c r="C910" s="2">
        <v>7476.8000400000001</v>
      </c>
      <c r="D910" s="2">
        <v>345.86804999999998</v>
      </c>
      <c r="E910" s="3">
        <f t="shared" si="56"/>
        <v>-0.95374116625432714</v>
      </c>
      <c r="F910" s="2">
        <v>145375.9682</v>
      </c>
      <c r="G910" s="2">
        <v>160865.78662</v>
      </c>
      <c r="H910" s="3">
        <f t="shared" si="57"/>
        <v>0.10655006196546868</v>
      </c>
      <c r="I910" s="2">
        <v>135785.97688999999</v>
      </c>
      <c r="J910" s="3">
        <f t="shared" si="58"/>
        <v>0.18470102954973866</v>
      </c>
      <c r="K910" s="2">
        <v>1180233.4705399999</v>
      </c>
      <c r="L910" s="2">
        <v>1235450.40864</v>
      </c>
      <c r="M910" s="3">
        <f t="shared" si="59"/>
        <v>4.6784758675532556E-2</v>
      </c>
    </row>
    <row r="911" spans="1:13" x14ac:dyDescent="0.2">
      <c r="A911" s="1" t="s">
        <v>11</v>
      </c>
      <c r="B911" s="1" t="s">
        <v>69</v>
      </c>
      <c r="C911" s="2">
        <v>6026.7709500000001</v>
      </c>
      <c r="D911" s="2">
        <v>942.31953999999996</v>
      </c>
      <c r="E911" s="3">
        <f t="shared" si="56"/>
        <v>-0.84364437477087129</v>
      </c>
      <c r="F911" s="2">
        <v>132313.04261</v>
      </c>
      <c r="G911" s="2">
        <v>154697.57954999999</v>
      </c>
      <c r="H911" s="3">
        <f t="shared" si="57"/>
        <v>0.16917861231548925</v>
      </c>
      <c r="I911" s="2">
        <v>136567.95168999999</v>
      </c>
      <c r="J911" s="3">
        <f t="shared" si="58"/>
        <v>0.1327517007881398</v>
      </c>
      <c r="K911" s="2">
        <v>1042897.29931</v>
      </c>
      <c r="L911" s="2">
        <v>1101732.9353799999</v>
      </c>
      <c r="M911" s="3">
        <f t="shared" si="59"/>
        <v>5.641556086963373E-2</v>
      </c>
    </row>
    <row r="912" spans="1:13" x14ac:dyDescent="0.2">
      <c r="A912" s="1" t="s">
        <v>10</v>
      </c>
      <c r="B912" s="1" t="s">
        <v>69</v>
      </c>
      <c r="C912" s="2">
        <v>22122.19097</v>
      </c>
      <c r="D912" s="2">
        <v>4371.9004299999997</v>
      </c>
      <c r="E912" s="3">
        <f t="shared" si="56"/>
        <v>-0.80237488972368276</v>
      </c>
      <c r="F912" s="2">
        <v>526429.97794999997</v>
      </c>
      <c r="G912" s="2">
        <v>615428.29426</v>
      </c>
      <c r="H912" s="3">
        <f t="shared" si="57"/>
        <v>0.1690601220252943</v>
      </c>
      <c r="I912" s="2">
        <v>530449.91448000004</v>
      </c>
      <c r="J912" s="3">
        <f t="shared" si="58"/>
        <v>0.16020057211867833</v>
      </c>
      <c r="K912" s="2">
        <v>4139722.0073899999</v>
      </c>
      <c r="L912" s="2">
        <v>4364042.5785499997</v>
      </c>
      <c r="M912" s="3">
        <f t="shared" si="59"/>
        <v>5.4187351411412399E-2</v>
      </c>
    </row>
    <row r="913" spans="1:13" x14ac:dyDescent="0.2">
      <c r="A913" s="1" t="s">
        <v>28</v>
      </c>
      <c r="B913" s="1" t="s">
        <v>69</v>
      </c>
      <c r="C913" s="2">
        <v>890.46741999999995</v>
      </c>
      <c r="D913" s="2">
        <v>15.99527</v>
      </c>
      <c r="E913" s="3">
        <f t="shared" si="56"/>
        <v>-0.98203722040723285</v>
      </c>
      <c r="F913" s="2">
        <v>7673.3595100000002</v>
      </c>
      <c r="G913" s="2">
        <v>11433.60008</v>
      </c>
      <c r="H913" s="3">
        <f t="shared" si="57"/>
        <v>0.49003836782306576</v>
      </c>
      <c r="I913" s="2">
        <v>7259.8035600000003</v>
      </c>
      <c r="J913" s="3">
        <f t="shared" si="58"/>
        <v>0.57491865799189745</v>
      </c>
      <c r="K913" s="2">
        <v>75374.992610000001</v>
      </c>
      <c r="L913" s="2">
        <v>100254.18730000001</v>
      </c>
      <c r="M913" s="3">
        <f t="shared" si="59"/>
        <v>0.33007226705451487</v>
      </c>
    </row>
    <row r="914" spans="1:13" x14ac:dyDescent="0.2">
      <c r="A914" s="1" t="s">
        <v>9</v>
      </c>
      <c r="B914" s="1" t="s">
        <v>69</v>
      </c>
      <c r="C914" s="2">
        <v>3569.36852</v>
      </c>
      <c r="D914" s="2">
        <v>1015.92495</v>
      </c>
      <c r="E914" s="3">
        <f t="shared" si="56"/>
        <v>-0.71537683926231299</v>
      </c>
      <c r="F914" s="2">
        <v>94689.664780000006</v>
      </c>
      <c r="G914" s="2">
        <v>135247.49368000001</v>
      </c>
      <c r="H914" s="3">
        <f t="shared" si="57"/>
        <v>0.4283237140424061</v>
      </c>
      <c r="I914" s="2">
        <v>118828.88366000001</v>
      </c>
      <c r="J914" s="3">
        <f t="shared" si="58"/>
        <v>0.13817019494164295</v>
      </c>
      <c r="K914" s="2">
        <v>681135.0281</v>
      </c>
      <c r="L914" s="2">
        <v>914338.4436</v>
      </c>
      <c r="M914" s="3">
        <f t="shared" si="59"/>
        <v>0.3423747214271331</v>
      </c>
    </row>
    <row r="915" spans="1:13" x14ac:dyDescent="0.2">
      <c r="A915" s="1" t="s">
        <v>8</v>
      </c>
      <c r="B915" s="1" t="s">
        <v>69</v>
      </c>
      <c r="C915" s="2">
        <v>8727.8434400000006</v>
      </c>
      <c r="D915" s="2">
        <v>724.66192000000001</v>
      </c>
      <c r="E915" s="3">
        <f t="shared" si="56"/>
        <v>-0.91697125126249968</v>
      </c>
      <c r="F915" s="2">
        <v>187324.23538</v>
      </c>
      <c r="G915" s="2">
        <v>210940.1145</v>
      </c>
      <c r="H915" s="3">
        <f t="shared" si="57"/>
        <v>0.1260695343135585</v>
      </c>
      <c r="I915" s="2">
        <v>170311.48957999999</v>
      </c>
      <c r="J915" s="3">
        <f t="shared" si="58"/>
        <v>0.23855480930965389</v>
      </c>
      <c r="K915" s="2">
        <v>1280187.5254599999</v>
      </c>
      <c r="L915" s="2">
        <v>1404435.4252200001</v>
      </c>
      <c r="M915" s="3">
        <f t="shared" si="59"/>
        <v>9.7054452796167645E-2</v>
      </c>
    </row>
    <row r="916" spans="1:13" x14ac:dyDescent="0.2">
      <c r="A916" s="1" t="s">
        <v>7</v>
      </c>
      <c r="B916" s="1" t="s">
        <v>69</v>
      </c>
      <c r="C916" s="2">
        <v>1618.62979</v>
      </c>
      <c r="D916" s="2">
        <v>55.86401</v>
      </c>
      <c r="E916" s="3">
        <f t="shared" si="56"/>
        <v>-0.96548685169077486</v>
      </c>
      <c r="F916" s="2">
        <v>29423.887790000001</v>
      </c>
      <c r="G916" s="2">
        <v>28907.17138</v>
      </c>
      <c r="H916" s="3">
        <f t="shared" si="57"/>
        <v>-1.7561119512412349E-2</v>
      </c>
      <c r="I916" s="2">
        <v>29216.703939999999</v>
      </c>
      <c r="J916" s="3">
        <f t="shared" si="58"/>
        <v>-1.0594369598831643E-2</v>
      </c>
      <c r="K916" s="2">
        <v>226914.71471999999</v>
      </c>
      <c r="L916" s="2">
        <v>239226.33877</v>
      </c>
      <c r="M916" s="3">
        <f t="shared" si="59"/>
        <v>5.4256613834813949E-2</v>
      </c>
    </row>
    <row r="917" spans="1:13" x14ac:dyDescent="0.2">
      <c r="A917" s="1" t="s">
        <v>6</v>
      </c>
      <c r="B917" s="1" t="s">
        <v>69</v>
      </c>
      <c r="C917" s="2">
        <v>7372.0203000000001</v>
      </c>
      <c r="D917" s="2">
        <v>1096.6135999999999</v>
      </c>
      <c r="E917" s="3">
        <f t="shared" si="56"/>
        <v>-0.85124653007263151</v>
      </c>
      <c r="F917" s="2">
        <v>142693.21004000001</v>
      </c>
      <c r="G917" s="2">
        <v>154149.76107000001</v>
      </c>
      <c r="H917" s="3">
        <f t="shared" si="57"/>
        <v>8.0287990064758397E-2</v>
      </c>
      <c r="I917" s="2">
        <v>145971.96418000001</v>
      </c>
      <c r="J917" s="3">
        <f t="shared" si="58"/>
        <v>5.6023065360111479E-2</v>
      </c>
      <c r="K917" s="2">
        <v>1083025.2050000001</v>
      </c>
      <c r="L917" s="2">
        <v>1180786.08901</v>
      </c>
      <c r="M917" s="3">
        <f t="shared" si="59"/>
        <v>9.0266490159848001E-2</v>
      </c>
    </row>
    <row r="918" spans="1:13" x14ac:dyDescent="0.2">
      <c r="A918" s="1" t="s">
        <v>5</v>
      </c>
      <c r="B918" s="1" t="s">
        <v>69</v>
      </c>
      <c r="C918" s="2">
        <v>16000.51748</v>
      </c>
      <c r="D918" s="2">
        <v>3631.0032500000002</v>
      </c>
      <c r="E918" s="3">
        <f t="shared" si="56"/>
        <v>-0.7730696363702857</v>
      </c>
      <c r="F918" s="2">
        <v>228829.31804000001</v>
      </c>
      <c r="G918" s="2">
        <v>319078.45727999997</v>
      </c>
      <c r="H918" s="3">
        <f t="shared" si="57"/>
        <v>0.39439500153657825</v>
      </c>
      <c r="I918" s="2">
        <v>260084.1084</v>
      </c>
      <c r="J918" s="3">
        <f t="shared" si="58"/>
        <v>0.22682796439553621</v>
      </c>
      <c r="K918" s="2">
        <v>1388829.6391199999</v>
      </c>
      <c r="L918" s="2">
        <v>2220929.9205399998</v>
      </c>
      <c r="M918" s="3">
        <f t="shared" si="59"/>
        <v>0.59913776173961919</v>
      </c>
    </row>
    <row r="919" spans="1:13" x14ac:dyDescent="0.2">
      <c r="A919" s="1" t="s">
        <v>4</v>
      </c>
      <c r="B919" s="1" t="s">
        <v>69</v>
      </c>
      <c r="C919" s="2">
        <v>20032.466219999998</v>
      </c>
      <c r="D919" s="2">
        <v>23901.412179999999</v>
      </c>
      <c r="E919" s="3">
        <f t="shared" si="56"/>
        <v>0.19313378180752028</v>
      </c>
      <c r="F919" s="2">
        <v>430813.96325999999</v>
      </c>
      <c r="G919" s="2">
        <v>469565.44988999999</v>
      </c>
      <c r="H919" s="3">
        <f t="shared" si="57"/>
        <v>8.9949467600271671E-2</v>
      </c>
      <c r="I919" s="2">
        <v>476411.61463000003</v>
      </c>
      <c r="J919" s="3">
        <f t="shared" si="58"/>
        <v>-1.4370272532748918E-2</v>
      </c>
      <c r="K919" s="2">
        <v>3654646.97034</v>
      </c>
      <c r="L919" s="2">
        <v>3779473.9377100002</v>
      </c>
      <c r="M919" s="3">
        <f t="shared" si="59"/>
        <v>3.4155684087425531E-2</v>
      </c>
    </row>
    <row r="920" spans="1:13" x14ac:dyDescent="0.2">
      <c r="A920" s="1" t="s">
        <v>24</v>
      </c>
      <c r="B920" s="1" t="s">
        <v>69</v>
      </c>
      <c r="C920" s="2">
        <v>23.235690000000002</v>
      </c>
      <c r="D920" s="2">
        <v>0</v>
      </c>
      <c r="E920" s="3">
        <f t="shared" si="56"/>
        <v>-1</v>
      </c>
      <c r="F920" s="2">
        <v>44177.769070000002</v>
      </c>
      <c r="G920" s="2">
        <v>53323.704160000001</v>
      </c>
      <c r="H920" s="3">
        <f t="shared" si="57"/>
        <v>0.20702573449347783</v>
      </c>
      <c r="I920" s="2">
        <v>24939.162499999999</v>
      </c>
      <c r="J920" s="3">
        <f t="shared" si="58"/>
        <v>1.1381513577290336</v>
      </c>
      <c r="K920" s="2">
        <v>196700.74583</v>
      </c>
      <c r="L920" s="2">
        <v>294128.05190999998</v>
      </c>
      <c r="M920" s="3">
        <f t="shared" si="59"/>
        <v>0.49530725299944822</v>
      </c>
    </row>
    <row r="921" spans="1:13" x14ac:dyDescent="0.2">
      <c r="A921" s="1" t="s">
        <v>3</v>
      </c>
      <c r="B921" s="1" t="s">
        <v>69</v>
      </c>
      <c r="C921" s="2">
        <v>1620.3108400000001</v>
      </c>
      <c r="D921" s="2">
        <v>206.12195</v>
      </c>
      <c r="E921" s="3">
        <f t="shared" si="56"/>
        <v>-0.87278863727159905</v>
      </c>
      <c r="F921" s="2">
        <v>28320.14083</v>
      </c>
      <c r="G921" s="2">
        <v>33754.280630000001</v>
      </c>
      <c r="H921" s="3">
        <f t="shared" si="57"/>
        <v>0.19188251331870232</v>
      </c>
      <c r="I921" s="2">
        <v>28012.340059999999</v>
      </c>
      <c r="J921" s="3">
        <f t="shared" si="58"/>
        <v>0.20497896847251118</v>
      </c>
      <c r="K921" s="2">
        <v>175990.19143000001</v>
      </c>
      <c r="L921" s="2">
        <v>209841.52337000001</v>
      </c>
      <c r="M921" s="3">
        <f t="shared" si="59"/>
        <v>0.19234783293854396</v>
      </c>
    </row>
    <row r="922" spans="1:13" x14ac:dyDescent="0.2">
      <c r="A922" s="1" t="s">
        <v>27</v>
      </c>
      <c r="B922" s="1" t="s">
        <v>69</v>
      </c>
      <c r="C922" s="2">
        <v>94.370050000000006</v>
      </c>
      <c r="D922" s="2">
        <v>0</v>
      </c>
      <c r="E922" s="3">
        <f t="shared" si="56"/>
        <v>-1</v>
      </c>
      <c r="F922" s="2">
        <v>326.87333000000001</v>
      </c>
      <c r="G922" s="2">
        <v>219.98864</v>
      </c>
      <c r="H922" s="3">
        <f t="shared" si="57"/>
        <v>-0.32699116198926359</v>
      </c>
      <c r="I922" s="2">
        <v>320.07690000000002</v>
      </c>
      <c r="J922" s="3">
        <f t="shared" si="58"/>
        <v>-0.31270066662105267</v>
      </c>
      <c r="K922" s="2">
        <v>3498.8608100000001</v>
      </c>
      <c r="L922" s="2">
        <v>4094.52448</v>
      </c>
      <c r="M922" s="3">
        <f t="shared" si="59"/>
        <v>0.17024503183937734</v>
      </c>
    </row>
    <row r="923" spans="1:13" x14ac:dyDescent="0.2">
      <c r="A923" s="1" t="s">
        <v>2</v>
      </c>
      <c r="B923" s="1" t="s">
        <v>69</v>
      </c>
      <c r="C923" s="2">
        <v>13531.002200000001</v>
      </c>
      <c r="D923" s="2">
        <v>3267.0998800000002</v>
      </c>
      <c r="E923" s="3">
        <f t="shared" si="56"/>
        <v>-0.75854708825633033</v>
      </c>
      <c r="F923" s="2">
        <v>304355.63507999998</v>
      </c>
      <c r="G923" s="2">
        <v>321490.08594000002</v>
      </c>
      <c r="H923" s="3">
        <f t="shared" si="57"/>
        <v>5.629746548144654E-2</v>
      </c>
      <c r="I923" s="2">
        <v>272448.40863000002</v>
      </c>
      <c r="J923" s="3">
        <f t="shared" si="58"/>
        <v>0.18000353739118835</v>
      </c>
      <c r="K923" s="2">
        <v>2310414.6006800001</v>
      </c>
      <c r="L923" s="2">
        <v>2338114.3915599999</v>
      </c>
      <c r="M923" s="3">
        <f t="shared" si="59"/>
        <v>1.1989099649840851E-2</v>
      </c>
    </row>
    <row r="924" spans="1:13" x14ac:dyDescent="0.2">
      <c r="A924" s="1" t="s">
        <v>34</v>
      </c>
      <c r="B924" s="1" t="s">
        <v>69</v>
      </c>
      <c r="C924" s="2">
        <v>1328.2823900000001</v>
      </c>
      <c r="D924" s="2">
        <v>0</v>
      </c>
      <c r="E924" s="3">
        <f t="shared" si="56"/>
        <v>-1</v>
      </c>
      <c r="F924" s="2">
        <v>28385.75765</v>
      </c>
      <c r="G924" s="2">
        <v>27013.330620000001</v>
      </c>
      <c r="H924" s="3">
        <f t="shared" si="57"/>
        <v>-4.8349142091685504E-2</v>
      </c>
      <c r="I924" s="2">
        <v>21801.11145</v>
      </c>
      <c r="J924" s="3">
        <f t="shared" si="58"/>
        <v>0.23908043321341776</v>
      </c>
      <c r="K924" s="2">
        <v>264055.11489999999</v>
      </c>
      <c r="L924" s="2">
        <v>186155.63599000001</v>
      </c>
      <c r="M924" s="3">
        <f t="shared" si="59"/>
        <v>-0.29501219447879734</v>
      </c>
    </row>
    <row r="925" spans="1:13" x14ac:dyDescent="0.2">
      <c r="A925" s="1" t="s">
        <v>26</v>
      </c>
      <c r="B925" s="1" t="s">
        <v>69</v>
      </c>
      <c r="C925" s="2">
        <v>26.580449999999999</v>
      </c>
      <c r="D925" s="2">
        <v>50.95834</v>
      </c>
      <c r="E925" s="3">
        <f t="shared" si="56"/>
        <v>0.9171360906229955</v>
      </c>
      <c r="F925" s="2">
        <v>1482.1727699999999</v>
      </c>
      <c r="G925" s="2">
        <v>2439.3887100000002</v>
      </c>
      <c r="H925" s="3">
        <f t="shared" si="57"/>
        <v>0.64581940740956956</v>
      </c>
      <c r="I925" s="2">
        <v>2304.94283</v>
      </c>
      <c r="J925" s="3">
        <f t="shared" si="58"/>
        <v>5.8329377306074015E-2</v>
      </c>
      <c r="K925" s="2">
        <v>20332.963199999998</v>
      </c>
      <c r="L925" s="2">
        <v>25729.783670000001</v>
      </c>
      <c r="M925" s="3">
        <f t="shared" si="59"/>
        <v>0.26542223171878865</v>
      </c>
    </row>
    <row r="926" spans="1:13" x14ac:dyDescent="0.2">
      <c r="A926" s="1" t="s">
        <v>30</v>
      </c>
      <c r="B926" s="1" t="s">
        <v>69</v>
      </c>
      <c r="C926" s="2">
        <v>161.25877</v>
      </c>
      <c r="D926" s="2">
        <v>18.638079999999999</v>
      </c>
      <c r="E926" s="3">
        <f t="shared" si="56"/>
        <v>-0.88442129380002088</v>
      </c>
      <c r="F926" s="2">
        <v>2979.7783599999998</v>
      </c>
      <c r="G926" s="2">
        <v>4122.7065400000001</v>
      </c>
      <c r="H926" s="3">
        <f t="shared" si="57"/>
        <v>0.38356147401513452</v>
      </c>
      <c r="I926" s="2">
        <v>1558.9645399999999</v>
      </c>
      <c r="J926" s="3">
        <f t="shared" si="58"/>
        <v>1.6445159169560073</v>
      </c>
      <c r="K926" s="2">
        <v>25126.951110000002</v>
      </c>
      <c r="L926" s="2">
        <v>31335.861359999999</v>
      </c>
      <c r="M926" s="3">
        <f t="shared" si="59"/>
        <v>0.24710161701747335</v>
      </c>
    </row>
    <row r="927" spans="1:13" x14ac:dyDescent="0.2">
      <c r="A927" s="6" t="s">
        <v>0</v>
      </c>
      <c r="B927" s="6" t="s">
        <v>69</v>
      </c>
      <c r="C927" s="5">
        <v>236216.56554000001</v>
      </c>
      <c r="D927" s="5">
        <v>76530.136570000002</v>
      </c>
      <c r="E927" s="4">
        <f t="shared" si="56"/>
        <v>-0.67601706343054646</v>
      </c>
      <c r="F927" s="5">
        <v>5112648.5417900002</v>
      </c>
      <c r="G927" s="5">
        <v>5739491.0644899998</v>
      </c>
      <c r="H927" s="4">
        <f t="shared" si="57"/>
        <v>0.12260622211291961</v>
      </c>
      <c r="I927" s="5">
        <v>4889188.7202599999</v>
      </c>
      <c r="J927" s="4">
        <f t="shared" si="58"/>
        <v>0.17391481345493709</v>
      </c>
      <c r="K927" s="5">
        <v>37903818.233450003</v>
      </c>
      <c r="L927" s="5">
        <v>40820459.881530002</v>
      </c>
      <c r="M927" s="4">
        <f t="shared" si="59"/>
        <v>7.6948491841016375E-2</v>
      </c>
    </row>
    <row r="928" spans="1:13" x14ac:dyDescent="0.2">
      <c r="A928" s="1" t="s">
        <v>22</v>
      </c>
      <c r="B928" s="1" t="s">
        <v>68</v>
      </c>
      <c r="C928" s="2">
        <v>668.44221000000005</v>
      </c>
      <c r="D928" s="2">
        <v>57.488709999999998</v>
      </c>
      <c r="E928" s="3">
        <f t="shared" si="56"/>
        <v>-0.9139959907678481</v>
      </c>
      <c r="F928" s="2">
        <v>53670.208599999998</v>
      </c>
      <c r="G928" s="2">
        <v>33303.486409999998</v>
      </c>
      <c r="H928" s="3">
        <f t="shared" si="57"/>
        <v>-0.37947909503746557</v>
      </c>
      <c r="I928" s="2">
        <v>36615.401749999997</v>
      </c>
      <c r="J928" s="3">
        <f t="shared" si="58"/>
        <v>-9.0451427041900456E-2</v>
      </c>
      <c r="K928" s="2">
        <v>318746.28256000002</v>
      </c>
      <c r="L928" s="2">
        <v>327249.02214999998</v>
      </c>
      <c r="M928" s="3">
        <f t="shared" si="59"/>
        <v>2.6675572564205163E-2</v>
      </c>
    </row>
    <row r="929" spans="1:13" x14ac:dyDescent="0.2">
      <c r="A929" s="1" t="s">
        <v>21</v>
      </c>
      <c r="B929" s="1" t="s">
        <v>68</v>
      </c>
      <c r="C929" s="2">
        <v>699.35949000000005</v>
      </c>
      <c r="D929" s="2">
        <v>62.813679999999998</v>
      </c>
      <c r="E929" s="3">
        <f t="shared" si="56"/>
        <v>-0.91018398849495841</v>
      </c>
      <c r="F929" s="2">
        <v>17315.486789999999</v>
      </c>
      <c r="G929" s="2">
        <v>20706.54766</v>
      </c>
      <c r="H929" s="3">
        <f t="shared" si="57"/>
        <v>0.19583976535724079</v>
      </c>
      <c r="I929" s="2">
        <v>20337.037069999998</v>
      </c>
      <c r="J929" s="3">
        <f t="shared" si="58"/>
        <v>1.816934240362289E-2</v>
      </c>
      <c r="K929" s="2">
        <v>149805.5551</v>
      </c>
      <c r="L929" s="2">
        <v>147462.67016000001</v>
      </c>
      <c r="M929" s="3">
        <f t="shared" si="59"/>
        <v>-1.5639506415072835E-2</v>
      </c>
    </row>
    <row r="930" spans="1:13" x14ac:dyDescent="0.2">
      <c r="A930" s="1" t="s">
        <v>20</v>
      </c>
      <c r="B930" s="1" t="s">
        <v>68</v>
      </c>
      <c r="C930" s="2">
        <v>577.91039000000001</v>
      </c>
      <c r="D930" s="2">
        <v>197.99046999999999</v>
      </c>
      <c r="E930" s="3">
        <f t="shared" si="56"/>
        <v>-0.65740281983855664</v>
      </c>
      <c r="F930" s="2">
        <v>16097.075049999999</v>
      </c>
      <c r="G930" s="2">
        <v>18013.96732</v>
      </c>
      <c r="H930" s="3">
        <f t="shared" si="57"/>
        <v>0.1190832659999308</v>
      </c>
      <c r="I930" s="2">
        <v>15655.063050000001</v>
      </c>
      <c r="J930" s="3">
        <f t="shared" si="58"/>
        <v>0.15067995973353798</v>
      </c>
      <c r="K930" s="2">
        <v>124025.45428999999</v>
      </c>
      <c r="L930" s="2">
        <v>139350.71392000001</v>
      </c>
      <c r="M930" s="3">
        <f t="shared" si="59"/>
        <v>0.12356543838304379</v>
      </c>
    </row>
    <row r="931" spans="1:13" x14ac:dyDescent="0.2">
      <c r="A931" s="1" t="s">
        <v>19</v>
      </c>
      <c r="B931" s="1" t="s">
        <v>68</v>
      </c>
      <c r="C931" s="2">
        <v>305.53093999999999</v>
      </c>
      <c r="D931" s="2">
        <v>129.96019999999999</v>
      </c>
      <c r="E931" s="3">
        <f t="shared" si="56"/>
        <v>-0.57464144220549318</v>
      </c>
      <c r="F931" s="2">
        <v>10871.037120000001</v>
      </c>
      <c r="G931" s="2">
        <v>13760.79515</v>
      </c>
      <c r="H931" s="3">
        <f t="shared" si="57"/>
        <v>0.26582174249810664</v>
      </c>
      <c r="I931" s="2">
        <v>12839.08149</v>
      </c>
      <c r="J931" s="3">
        <f t="shared" si="58"/>
        <v>7.1789688438218535E-2</v>
      </c>
      <c r="K931" s="2">
        <v>74660.31568</v>
      </c>
      <c r="L931" s="2">
        <v>86767.650169999994</v>
      </c>
      <c r="M931" s="3">
        <f t="shared" si="59"/>
        <v>0.16216559466334135</v>
      </c>
    </row>
    <row r="932" spans="1:13" x14ac:dyDescent="0.2">
      <c r="A932" s="1" t="s">
        <v>18</v>
      </c>
      <c r="B932" s="1" t="s">
        <v>68</v>
      </c>
      <c r="C932" s="2">
        <v>0.93064999999999998</v>
      </c>
      <c r="D932" s="2">
        <v>0</v>
      </c>
      <c r="E932" s="3">
        <f t="shared" si="56"/>
        <v>-1</v>
      </c>
      <c r="F932" s="2">
        <v>1027.3188299999999</v>
      </c>
      <c r="G932" s="2">
        <v>492.13117999999997</v>
      </c>
      <c r="H932" s="3">
        <f t="shared" si="57"/>
        <v>-0.52095574847002468</v>
      </c>
      <c r="I932" s="2">
        <v>479.47870999999998</v>
      </c>
      <c r="J932" s="3">
        <f t="shared" si="58"/>
        <v>2.6387970385588044E-2</v>
      </c>
      <c r="K932" s="2">
        <v>6029.2727500000001</v>
      </c>
      <c r="L932" s="2">
        <v>4811.0622700000004</v>
      </c>
      <c r="M932" s="3">
        <f t="shared" si="59"/>
        <v>-0.2020493234445232</v>
      </c>
    </row>
    <row r="933" spans="1:13" x14ac:dyDescent="0.2">
      <c r="A933" s="1" t="s">
        <v>17</v>
      </c>
      <c r="B933" s="1" t="s">
        <v>68</v>
      </c>
      <c r="C933" s="2">
        <v>968.26468</v>
      </c>
      <c r="D933" s="2">
        <v>46.982750000000003</v>
      </c>
      <c r="E933" s="3">
        <f t="shared" si="56"/>
        <v>-0.951477368770696</v>
      </c>
      <c r="F933" s="2">
        <v>25223.805550000001</v>
      </c>
      <c r="G933" s="2">
        <v>23960.471689999998</v>
      </c>
      <c r="H933" s="3">
        <f t="shared" si="57"/>
        <v>-5.0084982517636045E-2</v>
      </c>
      <c r="I933" s="2">
        <v>19368.215560000001</v>
      </c>
      <c r="J933" s="3">
        <f t="shared" si="58"/>
        <v>0.23710269620729063</v>
      </c>
      <c r="K933" s="2">
        <v>184405.93296000001</v>
      </c>
      <c r="L933" s="2">
        <v>178546.75291000001</v>
      </c>
      <c r="M933" s="3">
        <f t="shared" si="59"/>
        <v>-3.1773272995890722E-2</v>
      </c>
    </row>
    <row r="934" spans="1:13" x14ac:dyDescent="0.2">
      <c r="A934" s="1" t="s">
        <v>16</v>
      </c>
      <c r="B934" s="1" t="s">
        <v>68</v>
      </c>
      <c r="C934" s="2">
        <v>0</v>
      </c>
      <c r="D934" s="2">
        <v>0</v>
      </c>
      <c r="E934" s="3" t="str">
        <f t="shared" si="56"/>
        <v/>
      </c>
      <c r="F934" s="2">
        <v>1485.2144800000001</v>
      </c>
      <c r="G934" s="2">
        <v>1632.3591100000001</v>
      </c>
      <c r="H934" s="3">
        <f t="shared" si="57"/>
        <v>9.9072983721516072E-2</v>
      </c>
      <c r="I934" s="2">
        <v>1914.36889</v>
      </c>
      <c r="J934" s="3">
        <f t="shared" si="58"/>
        <v>-0.14731214107851487</v>
      </c>
      <c r="K934" s="2">
        <v>19424.726650000001</v>
      </c>
      <c r="L934" s="2">
        <v>20374.286349999998</v>
      </c>
      <c r="M934" s="3">
        <f t="shared" si="59"/>
        <v>4.8884070139540325E-2</v>
      </c>
    </row>
    <row r="935" spans="1:13" x14ac:dyDescent="0.2">
      <c r="A935" s="1" t="s">
        <v>15</v>
      </c>
      <c r="B935" s="1" t="s">
        <v>68</v>
      </c>
      <c r="C935" s="2">
        <v>413.74311</v>
      </c>
      <c r="D935" s="2">
        <v>0</v>
      </c>
      <c r="E935" s="3">
        <f t="shared" si="56"/>
        <v>-1</v>
      </c>
      <c r="F935" s="2">
        <v>2992.07429</v>
      </c>
      <c r="G935" s="2">
        <v>4073.3383699999999</v>
      </c>
      <c r="H935" s="3">
        <f t="shared" si="57"/>
        <v>0.36137608067211446</v>
      </c>
      <c r="I935" s="2">
        <v>2813.4166100000002</v>
      </c>
      <c r="J935" s="3">
        <f t="shared" si="58"/>
        <v>0.44782623217682627</v>
      </c>
      <c r="K935" s="2">
        <v>31293.318429999999</v>
      </c>
      <c r="L935" s="2">
        <v>43424.875339999999</v>
      </c>
      <c r="M935" s="3">
        <f t="shared" si="59"/>
        <v>0.38767243356236158</v>
      </c>
    </row>
    <row r="936" spans="1:13" x14ac:dyDescent="0.2">
      <c r="A936" s="1" t="s">
        <v>14</v>
      </c>
      <c r="B936" s="1" t="s">
        <v>68</v>
      </c>
      <c r="C936" s="2">
        <v>0</v>
      </c>
      <c r="D936" s="2">
        <v>1.6000000000000001E-3</v>
      </c>
      <c r="E936" s="3" t="str">
        <f t="shared" si="56"/>
        <v/>
      </c>
      <c r="F936" s="2">
        <v>244.62807000000001</v>
      </c>
      <c r="G936" s="2">
        <v>1176.8036500000001</v>
      </c>
      <c r="H936" s="3">
        <f t="shared" si="57"/>
        <v>3.8105830618702097</v>
      </c>
      <c r="I936" s="2">
        <v>3014.0068299999998</v>
      </c>
      <c r="J936" s="3">
        <f t="shared" si="58"/>
        <v>-0.60955508186423057</v>
      </c>
      <c r="K936" s="2">
        <v>1858.0890999999999</v>
      </c>
      <c r="L936" s="2">
        <v>13672.069320000001</v>
      </c>
      <c r="M936" s="3">
        <f t="shared" si="59"/>
        <v>6.3581343973224973</v>
      </c>
    </row>
    <row r="937" spans="1:13" x14ac:dyDescent="0.2">
      <c r="A937" s="1" t="s">
        <v>13</v>
      </c>
      <c r="B937" s="1" t="s">
        <v>68</v>
      </c>
      <c r="C937" s="2">
        <v>6412.8293700000004</v>
      </c>
      <c r="D937" s="2">
        <v>3748.6767</v>
      </c>
      <c r="E937" s="3">
        <f t="shared" si="56"/>
        <v>-0.41544106607034204</v>
      </c>
      <c r="F937" s="2">
        <v>103429.16310999999</v>
      </c>
      <c r="G937" s="2">
        <v>124282.45994</v>
      </c>
      <c r="H937" s="3">
        <f t="shared" si="57"/>
        <v>0.20161911982041181</v>
      </c>
      <c r="I937" s="2">
        <v>106266.46776</v>
      </c>
      <c r="J937" s="3">
        <f t="shared" si="58"/>
        <v>0.16953600284041292</v>
      </c>
      <c r="K937" s="2">
        <v>765876.59354000003</v>
      </c>
      <c r="L937" s="2">
        <v>776792.65428000002</v>
      </c>
      <c r="M937" s="3">
        <f t="shared" si="59"/>
        <v>1.4253028271231427E-2</v>
      </c>
    </row>
    <row r="938" spans="1:13" x14ac:dyDescent="0.2">
      <c r="A938" s="1" t="s">
        <v>12</v>
      </c>
      <c r="B938" s="1" t="s">
        <v>68</v>
      </c>
      <c r="C938" s="2">
        <v>1673.5040100000001</v>
      </c>
      <c r="D938" s="2">
        <v>25.825009999999999</v>
      </c>
      <c r="E938" s="3">
        <f t="shared" si="56"/>
        <v>-0.98456830109418148</v>
      </c>
      <c r="F938" s="2">
        <v>18476.506829999998</v>
      </c>
      <c r="G938" s="2">
        <v>21119.063549999999</v>
      </c>
      <c r="H938" s="3">
        <f t="shared" si="57"/>
        <v>0.14302252824702366</v>
      </c>
      <c r="I938" s="2">
        <v>12695.167649999999</v>
      </c>
      <c r="J938" s="3">
        <f t="shared" si="58"/>
        <v>0.66355137106046813</v>
      </c>
      <c r="K938" s="2">
        <v>204790.30296999999</v>
      </c>
      <c r="L938" s="2">
        <v>146545.75242999999</v>
      </c>
      <c r="M938" s="3">
        <f t="shared" si="59"/>
        <v>-0.2844106859323916</v>
      </c>
    </row>
    <row r="939" spans="1:13" x14ac:dyDescent="0.2">
      <c r="A939" s="1" t="s">
        <v>11</v>
      </c>
      <c r="B939" s="1" t="s">
        <v>68</v>
      </c>
      <c r="C939" s="2">
        <v>887.24597000000006</v>
      </c>
      <c r="D939" s="2">
        <v>153.36526000000001</v>
      </c>
      <c r="E939" s="3">
        <f t="shared" si="56"/>
        <v>-0.82714459666691975</v>
      </c>
      <c r="F939" s="2">
        <v>23334.516299999999</v>
      </c>
      <c r="G939" s="2">
        <v>30554.195390000001</v>
      </c>
      <c r="H939" s="3">
        <f t="shared" si="57"/>
        <v>0.30939913204886116</v>
      </c>
      <c r="I939" s="2">
        <v>27399.57764</v>
      </c>
      <c r="J939" s="3">
        <f t="shared" si="58"/>
        <v>0.11513380941298346</v>
      </c>
      <c r="K939" s="2">
        <v>202986.58278</v>
      </c>
      <c r="L939" s="2">
        <v>218208.50283000001</v>
      </c>
      <c r="M939" s="3">
        <f t="shared" si="59"/>
        <v>7.4989784258291392E-2</v>
      </c>
    </row>
    <row r="940" spans="1:13" x14ac:dyDescent="0.2">
      <c r="A940" s="1" t="s">
        <v>10</v>
      </c>
      <c r="B940" s="1" t="s">
        <v>68</v>
      </c>
      <c r="C940" s="2">
        <v>3920.3343</v>
      </c>
      <c r="D940" s="2">
        <v>282.07026999999999</v>
      </c>
      <c r="E940" s="3">
        <f t="shared" si="56"/>
        <v>-0.92804943445766863</v>
      </c>
      <c r="F940" s="2">
        <v>90385.181240000005</v>
      </c>
      <c r="G940" s="2">
        <v>142062.18818999999</v>
      </c>
      <c r="H940" s="3">
        <f t="shared" si="57"/>
        <v>0.57174202940172125</v>
      </c>
      <c r="I940" s="2">
        <v>115290.94859</v>
      </c>
      <c r="J940" s="3">
        <f t="shared" si="58"/>
        <v>0.23220590972153765</v>
      </c>
      <c r="K940" s="2">
        <v>781386.15986000001</v>
      </c>
      <c r="L940" s="2">
        <v>985850.12051000004</v>
      </c>
      <c r="M940" s="3">
        <f t="shared" si="59"/>
        <v>0.26166826487768047</v>
      </c>
    </row>
    <row r="941" spans="1:13" x14ac:dyDescent="0.2">
      <c r="A941" s="1" t="s">
        <v>28</v>
      </c>
      <c r="B941" s="1" t="s">
        <v>68</v>
      </c>
      <c r="C941" s="2">
        <v>461.11039</v>
      </c>
      <c r="D941" s="2">
        <v>0</v>
      </c>
      <c r="E941" s="3">
        <f t="shared" si="56"/>
        <v>-1</v>
      </c>
      <c r="F941" s="2">
        <v>27633.283940000001</v>
      </c>
      <c r="G941" s="2">
        <v>28822.1492</v>
      </c>
      <c r="H941" s="3">
        <f t="shared" si="57"/>
        <v>4.3022945176598437E-2</v>
      </c>
      <c r="I941" s="2">
        <v>24734.99523</v>
      </c>
      <c r="J941" s="3">
        <f t="shared" si="58"/>
        <v>0.16523771005392662</v>
      </c>
      <c r="K941" s="2">
        <v>248483.31098000001</v>
      </c>
      <c r="L941" s="2">
        <v>237496.19633999999</v>
      </c>
      <c r="M941" s="3">
        <f t="shared" si="59"/>
        <v>-4.4216710557613004E-2</v>
      </c>
    </row>
    <row r="942" spans="1:13" x14ac:dyDescent="0.2">
      <c r="A942" s="1" t="s">
        <v>9</v>
      </c>
      <c r="B942" s="1" t="s">
        <v>68</v>
      </c>
      <c r="C942" s="2">
        <v>928.16390000000001</v>
      </c>
      <c r="D942" s="2">
        <v>0</v>
      </c>
      <c r="E942" s="3">
        <f t="shared" si="56"/>
        <v>-1</v>
      </c>
      <c r="F942" s="2">
        <v>19548.743109999999</v>
      </c>
      <c r="G942" s="2">
        <v>22357.75763</v>
      </c>
      <c r="H942" s="3">
        <f t="shared" si="57"/>
        <v>0.14369284532482673</v>
      </c>
      <c r="I942" s="2">
        <v>20187.862130000001</v>
      </c>
      <c r="J942" s="3">
        <f t="shared" si="58"/>
        <v>0.10748515548733839</v>
      </c>
      <c r="K942" s="2">
        <v>138778.2592</v>
      </c>
      <c r="L942" s="2">
        <v>153470.98783999999</v>
      </c>
      <c r="M942" s="3">
        <f t="shared" si="59"/>
        <v>0.10587197681176841</v>
      </c>
    </row>
    <row r="943" spans="1:13" x14ac:dyDescent="0.2">
      <c r="A943" s="1" t="s">
        <v>8</v>
      </c>
      <c r="B943" s="1" t="s">
        <v>68</v>
      </c>
      <c r="C943" s="2">
        <v>1042.6383900000001</v>
      </c>
      <c r="D943" s="2">
        <v>115.95708999999999</v>
      </c>
      <c r="E943" s="3">
        <f t="shared" si="56"/>
        <v>-0.88878494105708117</v>
      </c>
      <c r="F943" s="2">
        <v>30749.475610000001</v>
      </c>
      <c r="G943" s="2">
        <v>40483.223030000001</v>
      </c>
      <c r="H943" s="3">
        <f t="shared" si="57"/>
        <v>0.31655002977788982</v>
      </c>
      <c r="I943" s="2">
        <v>33558.216079999998</v>
      </c>
      <c r="J943" s="3">
        <f t="shared" si="58"/>
        <v>0.20635801776504925</v>
      </c>
      <c r="K943" s="2">
        <v>233133.32728999999</v>
      </c>
      <c r="L943" s="2">
        <v>302484.28824999998</v>
      </c>
      <c r="M943" s="3">
        <f t="shared" si="59"/>
        <v>0.2974733890094261</v>
      </c>
    </row>
    <row r="944" spans="1:13" x14ac:dyDescent="0.2">
      <c r="A944" s="1" t="s">
        <v>7</v>
      </c>
      <c r="B944" s="1" t="s">
        <v>68</v>
      </c>
      <c r="C944" s="2">
        <v>2055.2581100000002</v>
      </c>
      <c r="D944" s="2">
        <v>0.63268999999999997</v>
      </c>
      <c r="E944" s="3">
        <f t="shared" si="56"/>
        <v>-0.99969216031946473</v>
      </c>
      <c r="F944" s="2">
        <v>30263.542020000001</v>
      </c>
      <c r="G944" s="2">
        <v>33568.815710000003</v>
      </c>
      <c r="H944" s="3">
        <f t="shared" si="57"/>
        <v>0.10921635305661437</v>
      </c>
      <c r="I944" s="2">
        <v>28852.854159999999</v>
      </c>
      <c r="J944" s="3">
        <f t="shared" si="58"/>
        <v>0.16344870160325264</v>
      </c>
      <c r="K944" s="2">
        <v>183227.05963</v>
      </c>
      <c r="L944" s="2">
        <v>209081.26196</v>
      </c>
      <c r="M944" s="3">
        <f t="shared" si="59"/>
        <v>0.14110471664070112</v>
      </c>
    </row>
    <row r="945" spans="1:13" x14ac:dyDescent="0.2">
      <c r="A945" s="1" t="s">
        <v>6</v>
      </c>
      <c r="B945" s="1" t="s">
        <v>68</v>
      </c>
      <c r="C945" s="2">
        <v>2179.1236199999998</v>
      </c>
      <c r="D945" s="2">
        <v>163.85025999999999</v>
      </c>
      <c r="E945" s="3">
        <f t="shared" si="56"/>
        <v>-0.92480910284474815</v>
      </c>
      <c r="F945" s="2">
        <v>49154.612809999999</v>
      </c>
      <c r="G945" s="2">
        <v>46573.99396</v>
      </c>
      <c r="H945" s="3">
        <f t="shared" si="57"/>
        <v>-5.2500034126502171E-2</v>
      </c>
      <c r="I945" s="2">
        <v>38105.915910000003</v>
      </c>
      <c r="J945" s="3">
        <f t="shared" si="58"/>
        <v>0.222224760848164</v>
      </c>
      <c r="K945" s="2">
        <v>353311.98950999998</v>
      </c>
      <c r="L945" s="2">
        <v>329458.12338</v>
      </c>
      <c r="M945" s="3">
        <f t="shared" si="59"/>
        <v>-6.7515020260371927E-2</v>
      </c>
    </row>
    <row r="946" spans="1:13" x14ac:dyDescent="0.2">
      <c r="A946" s="1" t="s">
        <v>5</v>
      </c>
      <c r="B946" s="1" t="s">
        <v>68</v>
      </c>
      <c r="C946" s="2">
        <v>0</v>
      </c>
      <c r="D946" s="2">
        <v>0</v>
      </c>
      <c r="E946" s="3" t="str">
        <f t="shared" si="56"/>
        <v/>
      </c>
      <c r="F946" s="2">
        <v>260.85678000000001</v>
      </c>
      <c r="G946" s="2">
        <v>64.290430000000001</v>
      </c>
      <c r="H946" s="3">
        <f t="shared" si="57"/>
        <v>-0.75354127272444293</v>
      </c>
      <c r="I946" s="2">
        <v>1046.7049500000001</v>
      </c>
      <c r="J946" s="3">
        <f t="shared" si="58"/>
        <v>-0.93857826888083407</v>
      </c>
      <c r="K946" s="2">
        <v>3183.8773700000002</v>
      </c>
      <c r="L946" s="2">
        <v>12486.88291</v>
      </c>
      <c r="M946" s="3">
        <f t="shared" si="59"/>
        <v>2.921910758139532</v>
      </c>
    </row>
    <row r="947" spans="1:13" x14ac:dyDescent="0.2">
      <c r="A947" s="1" t="s">
        <v>4</v>
      </c>
      <c r="B947" s="1" t="s">
        <v>68</v>
      </c>
      <c r="C947" s="2">
        <v>1948.5684100000001</v>
      </c>
      <c r="D947" s="2">
        <v>658.86999000000003</v>
      </c>
      <c r="E947" s="3">
        <f t="shared" si="56"/>
        <v>-0.66186971593160537</v>
      </c>
      <c r="F947" s="2">
        <v>40491.554629999999</v>
      </c>
      <c r="G947" s="2">
        <v>49376.678310000003</v>
      </c>
      <c r="H947" s="3">
        <f t="shared" si="57"/>
        <v>0.2194315274182399</v>
      </c>
      <c r="I947" s="2">
        <v>38339.811040000001</v>
      </c>
      <c r="J947" s="3">
        <f t="shared" si="58"/>
        <v>0.2878696313470408</v>
      </c>
      <c r="K947" s="2">
        <v>367697.01063999999</v>
      </c>
      <c r="L947" s="2">
        <v>355614.96395</v>
      </c>
      <c r="M947" s="3">
        <f t="shared" si="59"/>
        <v>-3.2858702519692584E-2</v>
      </c>
    </row>
    <row r="948" spans="1:13" x14ac:dyDescent="0.2">
      <c r="A948" s="1" t="s">
        <v>24</v>
      </c>
      <c r="B948" s="1" t="s">
        <v>68</v>
      </c>
      <c r="C948" s="2">
        <v>182.02992</v>
      </c>
      <c r="D948" s="2">
        <v>0</v>
      </c>
      <c r="E948" s="3">
        <f t="shared" si="56"/>
        <v>-1</v>
      </c>
      <c r="F948" s="2">
        <v>4311.6757900000002</v>
      </c>
      <c r="G948" s="2">
        <v>3672.8128000000002</v>
      </c>
      <c r="H948" s="3">
        <f t="shared" si="57"/>
        <v>-0.14817046111901655</v>
      </c>
      <c r="I948" s="2">
        <v>3171.6072399999998</v>
      </c>
      <c r="J948" s="3">
        <f t="shared" si="58"/>
        <v>0.15802888632578616</v>
      </c>
      <c r="K948" s="2">
        <v>36359.722220000003</v>
      </c>
      <c r="L948" s="2">
        <v>37921.12934</v>
      </c>
      <c r="M948" s="3">
        <f t="shared" si="59"/>
        <v>4.294331817367758E-2</v>
      </c>
    </row>
    <row r="949" spans="1:13" x14ac:dyDescent="0.2">
      <c r="A949" s="1" t="s">
        <v>3</v>
      </c>
      <c r="B949" s="1" t="s">
        <v>68</v>
      </c>
      <c r="C949" s="2">
        <v>1542.0532599999999</v>
      </c>
      <c r="D949" s="2">
        <v>463.33301999999998</v>
      </c>
      <c r="E949" s="3">
        <f t="shared" si="56"/>
        <v>-0.6995350082785079</v>
      </c>
      <c r="F949" s="2">
        <v>25067.47464</v>
      </c>
      <c r="G949" s="2">
        <v>29141.891619999999</v>
      </c>
      <c r="H949" s="3">
        <f t="shared" si="57"/>
        <v>0.1625379915014844</v>
      </c>
      <c r="I949" s="2">
        <v>28823.789199999999</v>
      </c>
      <c r="J949" s="3">
        <f t="shared" si="58"/>
        <v>1.1036106939055657E-2</v>
      </c>
      <c r="K949" s="2">
        <v>194660.26057000001</v>
      </c>
      <c r="L949" s="2">
        <v>220136.75996</v>
      </c>
      <c r="M949" s="3">
        <f t="shared" si="59"/>
        <v>0.13087673526892574</v>
      </c>
    </row>
    <row r="950" spans="1:13" x14ac:dyDescent="0.2">
      <c r="A950" s="1" t="s">
        <v>27</v>
      </c>
      <c r="B950" s="1" t="s">
        <v>68</v>
      </c>
      <c r="C950" s="2">
        <v>8.1928000000000001</v>
      </c>
      <c r="D950" s="2">
        <v>3.883</v>
      </c>
      <c r="E950" s="3">
        <f t="shared" si="56"/>
        <v>-0.52604726100966703</v>
      </c>
      <c r="F950" s="2">
        <v>396.85437000000002</v>
      </c>
      <c r="G950" s="2">
        <v>459.53271999999998</v>
      </c>
      <c r="H950" s="3">
        <f t="shared" si="57"/>
        <v>0.1579379105740979</v>
      </c>
      <c r="I950" s="2">
        <v>478.44261999999998</v>
      </c>
      <c r="J950" s="3">
        <f t="shared" si="58"/>
        <v>-3.9523861816491146E-2</v>
      </c>
      <c r="K950" s="2">
        <v>5376.3543200000004</v>
      </c>
      <c r="L950" s="2">
        <v>7492.3072199999997</v>
      </c>
      <c r="M950" s="3">
        <f t="shared" si="59"/>
        <v>0.39356649023831425</v>
      </c>
    </row>
    <row r="951" spans="1:13" x14ac:dyDescent="0.2">
      <c r="A951" s="1" t="s">
        <v>2</v>
      </c>
      <c r="B951" s="1" t="s">
        <v>68</v>
      </c>
      <c r="C951" s="2">
        <v>836.69232</v>
      </c>
      <c r="D951" s="2">
        <v>40.686579999999999</v>
      </c>
      <c r="E951" s="3">
        <f t="shared" si="56"/>
        <v>-0.95137211251084508</v>
      </c>
      <c r="F951" s="2">
        <v>12910.059219999999</v>
      </c>
      <c r="G951" s="2">
        <v>14392.83294</v>
      </c>
      <c r="H951" s="3">
        <f t="shared" si="57"/>
        <v>0.1148541377488741</v>
      </c>
      <c r="I951" s="2">
        <v>12619.796480000001</v>
      </c>
      <c r="J951" s="3">
        <f t="shared" si="58"/>
        <v>0.14049643849723958</v>
      </c>
      <c r="K951" s="2">
        <v>99694.591149999993</v>
      </c>
      <c r="L951" s="2">
        <v>120612.82318000001</v>
      </c>
      <c r="M951" s="3">
        <f t="shared" si="59"/>
        <v>0.20982313873504466</v>
      </c>
    </row>
    <row r="952" spans="1:13" x14ac:dyDescent="0.2">
      <c r="A952" s="1" t="s">
        <v>34</v>
      </c>
      <c r="B952" s="1" t="s">
        <v>68</v>
      </c>
      <c r="C952" s="2">
        <v>3150.8137999999999</v>
      </c>
      <c r="D952" s="2">
        <v>0</v>
      </c>
      <c r="E952" s="3">
        <f t="shared" si="56"/>
        <v>-1</v>
      </c>
      <c r="F952" s="2">
        <v>75999.276070000007</v>
      </c>
      <c r="G952" s="2">
        <v>54755.353260000004</v>
      </c>
      <c r="H952" s="3">
        <f t="shared" si="57"/>
        <v>-0.27952796274576408</v>
      </c>
      <c r="I952" s="2">
        <v>40184.825199999999</v>
      </c>
      <c r="J952" s="3">
        <f t="shared" si="58"/>
        <v>0.36258781735350198</v>
      </c>
      <c r="K952" s="2">
        <v>455175.36528999999</v>
      </c>
      <c r="L952" s="2">
        <v>365607.49865000002</v>
      </c>
      <c r="M952" s="3">
        <f t="shared" si="59"/>
        <v>-0.19677661286202242</v>
      </c>
    </row>
    <row r="953" spans="1:13" x14ac:dyDescent="0.2">
      <c r="A953" s="1" t="s">
        <v>26</v>
      </c>
      <c r="B953" s="1" t="s">
        <v>68</v>
      </c>
      <c r="C953" s="2">
        <v>201.08215000000001</v>
      </c>
      <c r="D953" s="2">
        <v>255.94584</v>
      </c>
      <c r="E953" s="3">
        <f t="shared" si="56"/>
        <v>0.27284216923282334</v>
      </c>
      <c r="F953" s="2">
        <v>7770.6829900000002</v>
      </c>
      <c r="G953" s="2">
        <v>9778.1884599999994</v>
      </c>
      <c r="H953" s="3">
        <f t="shared" si="57"/>
        <v>0.25834350372849268</v>
      </c>
      <c r="I953" s="2">
        <v>7754.7142800000001</v>
      </c>
      <c r="J953" s="3">
        <f t="shared" si="58"/>
        <v>0.26093471750709041</v>
      </c>
      <c r="K953" s="2">
        <v>58684.822399999997</v>
      </c>
      <c r="L953" s="2">
        <v>57404.820189999999</v>
      </c>
      <c r="M953" s="3">
        <f t="shared" si="59"/>
        <v>-2.1811469433704822E-2</v>
      </c>
    </row>
    <row r="954" spans="1:13" x14ac:dyDescent="0.2">
      <c r="A954" s="1" t="s">
        <v>30</v>
      </c>
      <c r="B954" s="1" t="s">
        <v>68</v>
      </c>
      <c r="C954" s="2">
        <v>521.12149999999997</v>
      </c>
      <c r="D954" s="2">
        <v>0</v>
      </c>
      <c r="E954" s="3">
        <f t="shared" si="56"/>
        <v>-1</v>
      </c>
      <c r="F954" s="2">
        <v>5584.2835100000002</v>
      </c>
      <c r="G954" s="2">
        <v>12865.5093</v>
      </c>
      <c r="H954" s="3">
        <f t="shared" si="57"/>
        <v>1.3038782463249254</v>
      </c>
      <c r="I954" s="2">
        <v>10340.62464</v>
      </c>
      <c r="J954" s="3">
        <f t="shared" si="58"/>
        <v>0.2441713869231017</v>
      </c>
      <c r="K954" s="2">
        <v>22266.834350000001</v>
      </c>
      <c r="L954" s="2">
        <v>106362.24206999999</v>
      </c>
      <c r="M954" s="3">
        <f t="shared" si="59"/>
        <v>3.7767114264268997</v>
      </c>
    </row>
    <row r="955" spans="1:13" x14ac:dyDescent="0.2">
      <c r="A955" s="6" t="s">
        <v>0</v>
      </c>
      <c r="B955" s="6" t="s">
        <v>68</v>
      </c>
      <c r="C955" s="5">
        <v>31584.94369</v>
      </c>
      <c r="D955" s="5">
        <v>6408.3331200000002</v>
      </c>
      <c r="E955" s="4">
        <f t="shared" si="56"/>
        <v>-0.79710797705082115</v>
      </c>
      <c r="F955" s="5">
        <v>694694.59175000002</v>
      </c>
      <c r="G955" s="5">
        <v>781450.83698000002</v>
      </c>
      <c r="H955" s="4">
        <f t="shared" si="57"/>
        <v>0.12488400839778091</v>
      </c>
      <c r="I955" s="5">
        <v>662888.39075999998</v>
      </c>
      <c r="J955" s="4">
        <f t="shared" si="58"/>
        <v>0.1788573278286989</v>
      </c>
      <c r="K955" s="5">
        <v>5265321.3715899996</v>
      </c>
      <c r="L955" s="5">
        <v>5604686.4178799996</v>
      </c>
      <c r="M955" s="4">
        <f t="shared" si="59"/>
        <v>6.4452864761703976E-2</v>
      </c>
    </row>
    <row r="956" spans="1:13" x14ac:dyDescent="0.2">
      <c r="A956" s="1" t="s">
        <v>22</v>
      </c>
      <c r="B956" s="1" t="s">
        <v>67</v>
      </c>
      <c r="C956" s="2">
        <v>58.74944</v>
      </c>
      <c r="D956" s="2">
        <v>0</v>
      </c>
      <c r="E956" s="3">
        <f t="shared" si="56"/>
        <v>-1</v>
      </c>
      <c r="F956" s="2">
        <v>19892.50635</v>
      </c>
      <c r="G956" s="2">
        <v>10225.826520000001</v>
      </c>
      <c r="H956" s="3">
        <f t="shared" si="57"/>
        <v>-0.4859457958649841</v>
      </c>
      <c r="I956" s="2">
        <v>18321.430619999999</v>
      </c>
      <c r="J956" s="3">
        <f t="shared" si="58"/>
        <v>-0.4418652815879287</v>
      </c>
      <c r="K956" s="2">
        <v>116668.89092000001</v>
      </c>
      <c r="L956" s="2">
        <v>138153.94954999999</v>
      </c>
      <c r="M956" s="3">
        <f t="shared" si="59"/>
        <v>0.18415413449616413</v>
      </c>
    </row>
    <row r="957" spans="1:13" x14ac:dyDescent="0.2">
      <c r="A957" s="1" t="s">
        <v>21</v>
      </c>
      <c r="B957" s="1" t="s">
        <v>67</v>
      </c>
      <c r="C957" s="2">
        <v>0</v>
      </c>
      <c r="D957" s="2">
        <v>0</v>
      </c>
      <c r="E957" s="3" t="str">
        <f t="shared" si="56"/>
        <v/>
      </c>
      <c r="F957" s="2">
        <v>93.256169999999997</v>
      </c>
      <c r="G957" s="2">
        <v>115.54328</v>
      </c>
      <c r="H957" s="3">
        <f t="shared" si="57"/>
        <v>0.23898804765411241</v>
      </c>
      <c r="I957" s="2">
        <v>85.876530000000002</v>
      </c>
      <c r="J957" s="3">
        <f t="shared" si="58"/>
        <v>0.34545818281199758</v>
      </c>
      <c r="K957" s="2">
        <v>509.63519000000002</v>
      </c>
      <c r="L957" s="2">
        <v>374.52244999999999</v>
      </c>
      <c r="M957" s="3">
        <f t="shared" si="59"/>
        <v>-0.26511658270693594</v>
      </c>
    </row>
    <row r="958" spans="1:13" x14ac:dyDescent="0.2">
      <c r="A958" s="1" t="s">
        <v>20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2.09572</v>
      </c>
      <c r="G958" s="2">
        <v>0.76944000000000001</v>
      </c>
      <c r="H958" s="3">
        <f t="shared" si="57"/>
        <v>-0.63285171683240127</v>
      </c>
      <c r="I958" s="2">
        <v>16.742000000000001</v>
      </c>
      <c r="J958" s="3">
        <f t="shared" si="58"/>
        <v>-0.95404133317405326</v>
      </c>
      <c r="K958" s="2">
        <v>56.865380000000002</v>
      </c>
      <c r="L958" s="2">
        <v>47.996830000000003</v>
      </c>
      <c r="M958" s="3">
        <f t="shared" si="59"/>
        <v>-0.15595692845101883</v>
      </c>
    </row>
    <row r="959" spans="1:13" x14ac:dyDescent="0.2">
      <c r="A959" s="1" t="s">
        <v>19</v>
      </c>
      <c r="B959" s="1" t="s">
        <v>67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2.5579100000000001</v>
      </c>
      <c r="L959" s="2">
        <v>2.8818899999999998</v>
      </c>
      <c r="M959" s="3">
        <f t="shared" si="59"/>
        <v>0.12665809195788746</v>
      </c>
    </row>
    <row r="960" spans="1:13" x14ac:dyDescent="0.2">
      <c r="A960" s="1" t="s">
        <v>17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1.1223799999999999</v>
      </c>
      <c r="G960" s="2">
        <v>7.1001000000000003</v>
      </c>
      <c r="H960" s="3">
        <f t="shared" si="57"/>
        <v>5.3259323936634662</v>
      </c>
      <c r="I960" s="2">
        <v>104.21250999999999</v>
      </c>
      <c r="J960" s="3">
        <f t="shared" si="58"/>
        <v>-0.93186902416993889</v>
      </c>
      <c r="K960" s="2">
        <v>898.95390999999995</v>
      </c>
      <c r="L960" s="2">
        <v>579.34648000000004</v>
      </c>
      <c r="M960" s="3">
        <f t="shared" si="59"/>
        <v>-0.35553261012013393</v>
      </c>
    </row>
    <row r="961" spans="1:13" x14ac:dyDescent="0.2">
      <c r="A961" s="1" t="s">
        <v>15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1.2</v>
      </c>
      <c r="L961" s="2">
        <v>0</v>
      </c>
      <c r="M961" s="3">
        <f t="shared" si="59"/>
        <v>-1</v>
      </c>
    </row>
    <row r="962" spans="1:13" x14ac:dyDescent="0.2">
      <c r="A962" s="1" t="s">
        <v>13</v>
      </c>
      <c r="B962" s="1" t="s">
        <v>67</v>
      </c>
      <c r="C962" s="2">
        <v>3.7400600000000002</v>
      </c>
      <c r="D962" s="2">
        <v>0</v>
      </c>
      <c r="E962" s="3">
        <f t="shared" si="56"/>
        <v>-1</v>
      </c>
      <c r="F962" s="2">
        <v>534.69188999999994</v>
      </c>
      <c r="G962" s="2">
        <v>653.96617000000003</v>
      </c>
      <c r="H962" s="3">
        <f t="shared" si="57"/>
        <v>0.22307104751485962</v>
      </c>
      <c r="I962" s="2">
        <v>592.18219999999997</v>
      </c>
      <c r="J962" s="3">
        <f t="shared" si="58"/>
        <v>0.10433270368477832</v>
      </c>
      <c r="K962" s="2">
        <v>3129.5690800000002</v>
      </c>
      <c r="L962" s="2">
        <v>7027.0570699999998</v>
      </c>
      <c r="M962" s="3">
        <f t="shared" si="59"/>
        <v>1.2453752866193319</v>
      </c>
    </row>
    <row r="963" spans="1:13" x14ac:dyDescent="0.2">
      <c r="A963" s="1" t="s">
        <v>12</v>
      </c>
      <c r="B963" s="1" t="s">
        <v>67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66.190380000000005</v>
      </c>
      <c r="L963" s="2">
        <v>8.05396</v>
      </c>
      <c r="M963" s="3">
        <f t="shared" si="59"/>
        <v>-0.87832129079784704</v>
      </c>
    </row>
    <row r="964" spans="1:13" x14ac:dyDescent="0.2">
      <c r="A964" s="1" t="s">
        <v>11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64.518439999999998</v>
      </c>
      <c r="G964" s="2">
        <v>91.471559999999997</v>
      </c>
      <c r="H964" s="3">
        <f t="shared" si="57"/>
        <v>0.417758395894259</v>
      </c>
      <c r="I964" s="2">
        <v>157.63238999999999</v>
      </c>
      <c r="J964" s="3">
        <f t="shared" si="58"/>
        <v>-0.41971596066011563</v>
      </c>
      <c r="K964" s="2">
        <v>332.56443999999999</v>
      </c>
      <c r="L964" s="2">
        <v>813.91341999999997</v>
      </c>
      <c r="M964" s="3">
        <f t="shared" si="59"/>
        <v>1.4473855954052093</v>
      </c>
    </row>
    <row r="965" spans="1:13" x14ac:dyDescent="0.2">
      <c r="A965" s="1" t="s">
        <v>10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7.3885699999999996</v>
      </c>
      <c r="G965" s="2">
        <v>64.622039999999998</v>
      </c>
      <c r="H965" s="3">
        <f t="shared" ref="H965:H1028" si="61">IF(F965=0,"",(G965/F965-1))</f>
        <v>7.7462174683328442</v>
      </c>
      <c r="I965" s="2">
        <v>31.751999999999999</v>
      </c>
      <c r="J965" s="3">
        <f t="shared" ref="J965:J1028" si="62">IF(I965=0,"",(G965/I965-1))</f>
        <v>1.03521164021164</v>
      </c>
      <c r="K965" s="2">
        <v>26.544119999999999</v>
      </c>
      <c r="L965" s="2">
        <v>128.97165000000001</v>
      </c>
      <c r="M965" s="3">
        <f t="shared" ref="M965:M1028" si="63">IF(K965=0,"",(L965/K965-1))</f>
        <v>3.858765331078974</v>
      </c>
    </row>
    <row r="966" spans="1:13" x14ac:dyDescent="0.2">
      <c r="A966" s="1" t="s">
        <v>28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9.9863900000000001</v>
      </c>
      <c r="L966" s="2">
        <v>0</v>
      </c>
      <c r="M966" s="3">
        <f t="shared" si="63"/>
        <v>-1</v>
      </c>
    </row>
    <row r="967" spans="1:13" x14ac:dyDescent="0.2">
      <c r="A967" s="1" t="s">
        <v>9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1.3767199999999999</v>
      </c>
      <c r="G967" s="2">
        <v>0</v>
      </c>
      <c r="H967" s="3">
        <f t="shared" si="61"/>
        <v>-1</v>
      </c>
      <c r="I967" s="2">
        <v>42.822989999999997</v>
      </c>
      <c r="J967" s="3">
        <f t="shared" si="62"/>
        <v>-1</v>
      </c>
      <c r="K967" s="2">
        <v>58.616019999999999</v>
      </c>
      <c r="L967" s="2">
        <v>173.67107999999999</v>
      </c>
      <c r="M967" s="3">
        <f t="shared" si="63"/>
        <v>1.9628603238500326</v>
      </c>
    </row>
    <row r="968" spans="1:13" x14ac:dyDescent="0.2">
      <c r="A968" s="1" t="s">
        <v>8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1002.40408</v>
      </c>
      <c r="G968" s="2">
        <v>1369.8536799999999</v>
      </c>
      <c r="H968" s="3">
        <f t="shared" si="61"/>
        <v>0.36656834038424901</v>
      </c>
      <c r="I968" s="2">
        <v>1762.6933799999999</v>
      </c>
      <c r="J968" s="3">
        <f t="shared" si="62"/>
        <v>-0.22286332067577175</v>
      </c>
      <c r="K968" s="2">
        <v>4801.7533599999997</v>
      </c>
      <c r="L968" s="2">
        <v>13299.90065</v>
      </c>
      <c r="M968" s="3">
        <f t="shared" si="63"/>
        <v>1.7698008733209907</v>
      </c>
    </row>
    <row r="969" spans="1:13" x14ac:dyDescent="0.2">
      <c r="A969" s="1" t="s">
        <v>7</v>
      </c>
      <c r="B969" s="1" t="s">
        <v>67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100.36193</v>
      </c>
      <c r="L969" s="2">
        <v>26.580449999999999</v>
      </c>
      <c r="M969" s="3">
        <f t="shared" si="63"/>
        <v>-0.73515405692178293</v>
      </c>
    </row>
    <row r="970" spans="1:13" x14ac:dyDescent="0.2">
      <c r="A970" s="1" t="s">
        <v>6</v>
      </c>
      <c r="B970" s="1" t="s">
        <v>67</v>
      </c>
      <c r="C970" s="2">
        <v>25.029620000000001</v>
      </c>
      <c r="D970" s="2">
        <v>0</v>
      </c>
      <c r="E970" s="3">
        <f t="shared" si="60"/>
        <v>-1</v>
      </c>
      <c r="F970" s="2">
        <v>74.487799999999993</v>
      </c>
      <c r="G970" s="2">
        <v>98.378680000000003</v>
      </c>
      <c r="H970" s="3">
        <f t="shared" si="61"/>
        <v>0.32073547614508691</v>
      </c>
      <c r="I970" s="2">
        <v>58.348979999999997</v>
      </c>
      <c r="J970" s="3">
        <f t="shared" si="62"/>
        <v>0.68603941319968254</v>
      </c>
      <c r="K970" s="2">
        <v>162.13423</v>
      </c>
      <c r="L970" s="2">
        <v>369.14904999999999</v>
      </c>
      <c r="M970" s="3">
        <f t="shared" si="63"/>
        <v>1.2768113186216135</v>
      </c>
    </row>
    <row r="971" spans="1:13" x14ac:dyDescent="0.2">
      <c r="A971" s="1" t="s">
        <v>4</v>
      </c>
      <c r="B971" s="1" t="s">
        <v>67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7.4610000000000003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157.98320000000001</v>
      </c>
      <c r="M971" s="3" t="str">
        <f t="shared" si="63"/>
        <v/>
      </c>
    </row>
    <row r="972" spans="1:13" x14ac:dyDescent="0.2">
      <c r="A972" s="1" t="s">
        <v>2</v>
      </c>
      <c r="B972" s="1" t="s">
        <v>67</v>
      </c>
      <c r="C972" s="2">
        <v>0</v>
      </c>
      <c r="D972" s="2">
        <v>0</v>
      </c>
      <c r="E972" s="3" t="str">
        <f t="shared" si="60"/>
        <v/>
      </c>
      <c r="F972" s="2">
        <v>11.04411</v>
      </c>
      <c r="G972" s="2">
        <v>0</v>
      </c>
      <c r="H972" s="3">
        <f t="shared" si="61"/>
        <v>-1</v>
      </c>
      <c r="I972" s="2">
        <v>0</v>
      </c>
      <c r="J972" s="3" t="str">
        <f t="shared" si="62"/>
        <v/>
      </c>
      <c r="K972" s="2">
        <v>12.51362</v>
      </c>
      <c r="L972" s="2">
        <v>540.91305</v>
      </c>
      <c r="M972" s="3">
        <f t="shared" si="63"/>
        <v>42.225945010316764</v>
      </c>
    </row>
    <row r="973" spans="1:13" x14ac:dyDescent="0.2">
      <c r="A973" s="1" t="s">
        <v>30</v>
      </c>
      <c r="B973" s="1" t="s">
        <v>67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15.28693</v>
      </c>
      <c r="L973" s="2">
        <v>0</v>
      </c>
      <c r="M973" s="3">
        <f t="shared" si="63"/>
        <v>-1</v>
      </c>
    </row>
    <row r="974" spans="1:13" x14ac:dyDescent="0.2">
      <c r="A974" s="6" t="s">
        <v>0</v>
      </c>
      <c r="B974" s="6" t="s">
        <v>67</v>
      </c>
      <c r="C974" s="5">
        <v>87.519120000000001</v>
      </c>
      <c r="D974" s="5">
        <v>0</v>
      </c>
      <c r="E974" s="4">
        <f t="shared" si="60"/>
        <v>-1</v>
      </c>
      <c r="F974" s="5">
        <v>21684.892230000001</v>
      </c>
      <c r="G974" s="5">
        <v>12634.992469999999</v>
      </c>
      <c r="H974" s="4">
        <f t="shared" si="61"/>
        <v>-0.41733662607185584</v>
      </c>
      <c r="I974" s="5">
        <v>21173.693599999999</v>
      </c>
      <c r="J974" s="4">
        <f t="shared" si="62"/>
        <v>-0.40326932519699821</v>
      </c>
      <c r="K974" s="5">
        <v>126853.62381</v>
      </c>
      <c r="L974" s="5">
        <v>161704.89077999999</v>
      </c>
      <c r="M974" s="4">
        <f t="shared" si="63"/>
        <v>0.27473607708834424</v>
      </c>
    </row>
    <row r="975" spans="1:13" x14ac:dyDescent="0.2">
      <c r="A975" s="1" t="s">
        <v>22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2.4350000000000001</v>
      </c>
      <c r="G975" s="2">
        <v>1.7583800000000001</v>
      </c>
      <c r="H975" s="3">
        <f t="shared" si="61"/>
        <v>-0.27787268993839831</v>
      </c>
      <c r="I975" s="2">
        <v>0</v>
      </c>
      <c r="J975" s="3" t="str">
        <f t="shared" si="62"/>
        <v/>
      </c>
      <c r="K975" s="2">
        <v>68.02225</v>
      </c>
      <c r="L975" s="2">
        <v>29.25508</v>
      </c>
      <c r="M975" s="3">
        <f t="shared" si="63"/>
        <v>-0.56991896034018286</v>
      </c>
    </row>
    <row r="976" spans="1:13" x14ac:dyDescent="0.2">
      <c r="A976" s="1" t="s">
        <v>21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0.15293999999999999</v>
      </c>
      <c r="G976" s="2">
        <v>9.1560000000000002E-2</v>
      </c>
      <c r="H976" s="3">
        <f t="shared" si="61"/>
        <v>-0.4013338564142801</v>
      </c>
      <c r="I976" s="2">
        <v>0</v>
      </c>
      <c r="J976" s="3" t="str">
        <f t="shared" si="62"/>
        <v/>
      </c>
      <c r="K976" s="2">
        <v>45.931910000000002</v>
      </c>
      <c r="L976" s="2">
        <v>47.499169999999999</v>
      </c>
      <c r="M976" s="3">
        <f t="shared" si="63"/>
        <v>3.4121376620305899E-2</v>
      </c>
    </row>
    <row r="977" spans="1:13" x14ac:dyDescent="0.2">
      <c r="A977" s="1" t="s">
        <v>20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49.594760000000001</v>
      </c>
      <c r="H977" s="3" t="str">
        <f t="shared" si="61"/>
        <v/>
      </c>
      <c r="I977" s="2">
        <v>36.977649999999997</v>
      </c>
      <c r="J977" s="3">
        <f t="shared" si="62"/>
        <v>0.34120908170205522</v>
      </c>
      <c r="K977" s="2">
        <v>285.95463000000001</v>
      </c>
      <c r="L977" s="2">
        <v>264.42505</v>
      </c>
      <c r="M977" s="3">
        <f t="shared" si="63"/>
        <v>-7.5290195511085178E-2</v>
      </c>
    </row>
    <row r="978" spans="1:13" x14ac:dyDescent="0.2">
      <c r="A978" s="1" t="s">
        <v>19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4.28E-3</v>
      </c>
      <c r="J978" s="3">
        <f t="shared" si="62"/>
        <v>-1</v>
      </c>
      <c r="K978" s="2">
        <v>0.86982999999999999</v>
      </c>
      <c r="L978" s="2">
        <v>4.28E-3</v>
      </c>
      <c r="M978" s="3">
        <f t="shared" si="63"/>
        <v>-0.99507949829276987</v>
      </c>
    </row>
    <row r="979" spans="1:13" x14ac:dyDescent="0.2">
      <c r="A979" s="1" t="s">
        <v>18</v>
      </c>
      <c r="B979" s="1" t="s">
        <v>66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0.64095000000000002</v>
      </c>
      <c r="L979" s="2">
        <v>0</v>
      </c>
      <c r="M979" s="3">
        <f t="shared" si="63"/>
        <v>-1</v>
      </c>
    </row>
    <row r="980" spans="1:13" x14ac:dyDescent="0.2">
      <c r="A980" s="1" t="s">
        <v>17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3.94164</v>
      </c>
      <c r="G980" s="2">
        <v>0</v>
      </c>
      <c r="H980" s="3">
        <f t="shared" si="61"/>
        <v>-1</v>
      </c>
      <c r="I980" s="2">
        <v>5.6038300000000003</v>
      </c>
      <c r="J980" s="3">
        <f t="shared" si="62"/>
        <v>-1</v>
      </c>
      <c r="K980" s="2">
        <v>269.43317999999999</v>
      </c>
      <c r="L980" s="2">
        <v>268.26506000000001</v>
      </c>
      <c r="M980" s="3">
        <f t="shared" si="63"/>
        <v>-4.335471971195215E-3</v>
      </c>
    </row>
    <row r="981" spans="1:13" x14ac:dyDescent="0.2">
      <c r="A981" s="1" t="s">
        <v>16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0</v>
      </c>
      <c r="M981" s="3" t="str">
        <f t="shared" si="63"/>
        <v/>
      </c>
    </row>
    <row r="982" spans="1:13" x14ac:dyDescent="0.2">
      <c r="A982" s="1" t="s">
        <v>14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0.20171</v>
      </c>
      <c r="G982" s="2">
        <v>0</v>
      </c>
      <c r="H982" s="3">
        <f t="shared" si="61"/>
        <v>-1</v>
      </c>
      <c r="I982" s="2">
        <v>0.10901</v>
      </c>
      <c r="J982" s="3">
        <f t="shared" si="62"/>
        <v>-1</v>
      </c>
      <c r="K982" s="2">
        <v>4.80497</v>
      </c>
      <c r="L982" s="2">
        <v>0.99009999999999998</v>
      </c>
      <c r="M982" s="3">
        <f t="shared" si="63"/>
        <v>-0.793942522013665</v>
      </c>
    </row>
    <row r="983" spans="1:13" x14ac:dyDescent="0.2">
      <c r="A983" s="1" t="s">
        <v>13</v>
      </c>
      <c r="B983" s="1" t="s">
        <v>66</v>
      </c>
      <c r="C983" s="2">
        <v>0.14878</v>
      </c>
      <c r="D983" s="2">
        <v>0</v>
      </c>
      <c r="E983" s="3">
        <f t="shared" si="60"/>
        <v>-1</v>
      </c>
      <c r="F983" s="2">
        <v>3.1961900000000001</v>
      </c>
      <c r="G983" s="2">
        <v>4.4181900000000001</v>
      </c>
      <c r="H983" s="3">
        <f t="shared" si="61"/>
        <v>0.38233021190855365</v>
      </c>
      <c r="I983" s="2">
        <v>0</v>
      </c>
      <c r="J983" s="3" t="str">
        <f t="shared" si="62"/>
        <v/>
      </c>
      <c r="K983" s="2">
        <v>181.37950000000001</v>
      </c>
      <c r="L983" s="2">
        <v>22.522960000000001</v>
      </c>
      <c r="M983" s="3">
        <f t="shared" si="63"/>
        <v>-0.87582411463257981</v>
      </c>
    </row>
    <row r="984" spans="1:13" x14ac:dyDescent="0.2">
      <c r="A984" s="1" t="s">
        <v>12</v>
      </c>
      <c r="B984" s="1" t="s">
        <v>66</v>
      </c>
      <c r="C984" s="2">
        <v>1473.83385</v>
      </c>
      <c r="D984" s="2">
        <v>0</v>
      </c>
      <c r="E984" s="3">
        <f t="shared" si="60"/>
        <v>-1</v>
      </c>
      <c r="F984" s="2">
        <v>22487.728879999999</v>
      </c>
      <c r="G984" s="2">
        <v>24717.01859</v>
      </c>
      <c r="H984" s="3">
        <f t="shared" si="61"/>
        <v>9.9133608462465661E-2</v>
      </c>
      <c r="I984" s="2">
        <v>15378.685090000001</v>
      </c>
      <c r="J984" s="3">
        <f t="shared" si="62"/>
        <v>0.60722574429151011</v>
      </c>
      <c r="K984" s="2">
        <v>152815.43723000001</v>
      </c>
      <c r="L984" s="2">
        <v>169986.98162000001</v>
      </c>
      <c r="M984" s="3">
        <f t="shared" si="63"/>
        <v>0.11236786479991134</v>
      </c>
    </row>
    <row r="985" spans="1:13" x14ac:dyDescent="0.2">
      <c r="A985" s="1" t="s">
        <v>11</v>
      </c>
      <c r="B985" s="1" t="s">
        <v>66</v>
      </c>
      <c r="C985" s="2">
        <v>0</v>
      </c>
      <c r="D985" s="2">
        <v>0</v>
      </c>
      <c r="E985" s="3" t="str">
        <f t="shared" si="60"/>
        <v/>
      </c>
      <c r="F985" s="2">
        <v>15.618</v>
      </c>
      <c r="G985" s="2">
        <v>33.765340000000002</v>
      </c>
      <c r="H985" s="3">
        <f t="shared" si="61"/>
        <v>1.1619503137405558</v>
      </c>
      <c r="I985" s="2">
        <v>0.50705</v>
      </c>
      <c r="J985" s="3">
        <f t="shared" si="62"/>
        <v>65.591736515136574</v>
      </c>
      <c r="K985" s="2">
        <v>59.794429999999998</v>
      </c>
      <c r="L985" s="2">
        <v>99.298069999999996</v>
      </c>
      <c r="M985" s="3">
        <f t="shared" si="63"/>
        <v>0.66065752278264034</v>
      </c>
    </row>
    <row r="986" spans="1:13" x14ac:dyDescent="0.2">
      <c r="A986" s="1" t="s">
        <v>10</v>
      </c>
      <c r="B986" s="1" t="s">
        <v>66</v>
      </c>
      <c r="C986" s="2">
        <v>0</v>
      </c>
      <c r="D986" s="2">
        <v>0</v>
      </c>
      <c r="E986" s="3" t="str">
        <f t="shared" si="60"/>
        <v/>
      </c>
      <c r="F986" s="2">
        <v>375.37221</v>
      </c>
      <c r="G986" s="2">
        <v>618.97483</v>
      </c>
      <c r="H986" s="3">
        <f t="shared" si="61"/>
        <v>0.64896285209818805</v>
      </c>
      <c r="I986" s="2">
        <v>411.97462999999999</v>
      </c>
      <c r="J986" s="3">
        <f t="shared" si="62"/>
        <v>0.50245861013334725</v>
      </c>
      <c r="K986" s="2">
        <v>3942.50081</v>
      </c>
      <c r="L986" s="2">
        <v>4099.1154999999999</v>
      </c>
      <c r="M986" s="3">
        <f t="shared" si="63"/>
        <v>3.9724707120605496E-2</v>
      </c>
    </row>
    <row r="987" spans="1:13" x14ac:dyDescent="0.2">
      <c r="A987" s="1" t="s">
        <v>28</v>
      </c>
      <c r="B987" s="1" t="s">
        <v>66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20.038820000000001</v>
      </c>
      <c r="L987" s="2">
        <v>21.663360000000001</v>
      </c>
      <c r="M987" s="3">
        <f t="shared" si="63"/>
        <v>8.1069643821342741E-2</v>
      </c>
    </row>
    <row r="988" spans="1:13" x14ac:dyDescent="0.2">
      <c r="A988" s="1" t="s">
        <v>9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73.374160000000003</v>
      </c>
      <c r="G988" s="2">
        <v>137.45571000000001</v>
      </c>
      <c r="H988" s="3">
        <f t="shared" si="61"/>
        <v>0.87335309869305489</v>
      </c>
      <c r="I988" s="2">
        <v>59.237740000000002</v>
      </c>
      <c r="J988" s="3">
        <f t="shared" si="62"/>
        <v>1.3204077333132562</v>
      </c>
      <c r="K988" s="2">
        <v>473.2527</v>
      </c>
      <c r="L988" s="2">
        <v>668.71975999999995</v>
      </c>
      <c r="M988" s="3">
        <f t="shared" si="63"/>
        <v>0.41302893781694205</v>
      </c>
    </row>
    <row r="989" spans="1:13" x14ac:dyDescent="0.2">
      <c r="A989" s="1" t="s">
        <v>8</v>
      </c>
      <c r="B989" s="1" t="s">
        <v>66</v>
      </c>
      <c r="C989" s="2">
        <v>4.7777500000000002</v>
      </c>
      <c r="D989" s="2">
        <v>0</v>
      </c>
      <c r="E989" s="3">
        <f t="shared" si="60"/>
        <v>-1</v>
      </c>
      <c r="F989" s="2">
        <v>146.81191999999999</v>
      </c>
      <c r="G989" s="2">
        <v>2160.62835</v>
      </c>
      <c r="H989" s="3">
        <f t="shared" si="61"/>
        <v>13.716981768237893</v>
      </c>
      <c r="I989" s="2">
        <v>220.36555000000001</v>
      </c>
      <c r="J989" s="3">
        <f t="shared" si="62"/>
        <v>8.80474647693344</v>
      </c>
      <c r="K989" s="2">
        <v>5936.9655499999999</v>
      </c>
      <c r="L989" s="2">
        <v>5333.6835499999997</v>
      </c>
      <c r="M989" s="3">
        <f t="shared" si="63"/>
        <v>-0.10161453606548221</v>
      </c>
    </row>
    <row r="990" spans="1:13" x14ac:dyDescent="0.2">
      <c r="A990" s="1" t="s">
        <v>7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14.137890000000001</v>
      </c>
      <c r="H990" s="3" t="str">
        <f t="shared" si="61"/>
        <v/>
      </c>
      <c r="I990" s="2">
        <v>4.3559999999999999</v>
      </c>
      <c r="J990" s="3">
        <f t="shared" si="62"/>
        <v>2.2456129476584024</v>
      </c>
      <c r="K990" s="2">
        <v>4.8405199999999997</v>
      </c>
      <c r="L990" s="2">
        <v>65.405559999999994</v>
      </c>
      <c r="M990" s="3">
        <f t="shared" si="63"/>
        <v>12.512093741994661</v>
      </c>
    </row>
    <row r="991" spans="1:13" x14ac:dyDescent="0.2">
      <c r="A991" s="1" t="s">
        <v>6</v>
      </c>
      <c r="B991" s="1" t="s">
        <v>66</v>
      </c>
      <c r="C991" s="2">
        <v>4.81E-3</v>
      </c>
      <c r="D991" s="2">
        <v>0</v>
      </c>
      <c r="E991" s="3">
        <f t="shared" si="60"/>
        <v>-1</v>
      </c>
      <c r="F991" s="2">
        <v>144.00773000000001</v>
      </c>
      <c r="G991" s="2">
        <v>134.25139999999999</v>
      </c>
      <c r="H991" s="3">
        <f t="shared" si="61"/>
        <v>-6.7748654881234605E-2</v>
      </c>
      <c r="I991" s="2">
        <v>242.83466000000001</v>
      </c>
      <c r="J991" s="3">
        <f t="shared" si="62"/>
        <v>-0.44714893664685273</v>
      </c>
      <c r="K991" s="2">
        <v>1023.21939</v>
      </c>
      <c r="L991" s="2">
        <v>1959.73632</v>
      </c>
      <c r="M991" s="3">
        <f t="shared" si="63"/>
        <v>0.91526503421714867</v>
      </c>
    </row>
    <row r="992" spans="1:13" x14ac:dyDescent="0.2">
      <c r="A992" s="1" t="s">
        <v>4</v>
      </c>
      <c r="B992" s="1" t="s">
        <v>66</v>
      </c>
      <c r="C992" s="2">
        <v>0</v>
      </c>
      <c r="D992" s="2">
        <v>0</v>
      </c>
      <c r="E992" s="3" t="str">
        <f t="shared" si="60"/>
        <v/>
      </c>
      <c r="F992" s="2">
        <v>15.784230000000001</v>
      </c>
      <c r="G992" s="2">
        <v>43.623649999999998</v>
      </c>
      <c r="H992" s="3">
        <f t="shared" si="61"/>
        <v>1.7637490077121276</v>
      </c>
      <c r="I992" s="2">
        <v>5.6901999999999999</v>
      </c>
      <c r="J992" s="3">
        <f t="shared" si="62"/>
        <v>6.6664528487575128</v>
      </c>
      <c r="K992" s="2">
        <v>59.866549999999997</v>
      </c>
      <c r="L992" s="2">
        <v>1834.6893700000001</v>
      </c>
      <c r="M992" s="3">
        <f t="shared" si="63"/>
        <v>29.646318687146664</v>
      </c>
    </row>
    <row r="993" spans="1:13" x14ac:dyDescent="0.2">
      <c r="A993" s="1" t="s">
        <v>24</v>
      </c>
      <c r="B993" s="1" t="s">
        <v>66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113.75519</v>
      </c>
      <c r="M993" s="3" t="str">
        <f t="shared" si="63"/>
        <v/>
      </c>
    </row>
    <row r="994" spans="1:13" x14ac:dyDescent="0.2">
      <c r="A994" s="1" t="s">
        <v>3</v>
      </c>
      <c r="B994" s="1" t="s">
        <v>66</v>
      </c>
      <c r="C994" s="2">
        <v>0</v>
      </c>
      <c r="D994" s="2">
        <v>0</v>
      </c>
      <c r="E994" s="3" t="str">
        <f t="shared" si="60"/>
        <v/>
      </c>
      <c r="F994" s="2">
        <v>1126.1289999999999</v>
      </c>
      <c r="G994" s="2">
        <v>541.37</v>
      </c>
      <c r="H994" s="3">
        <f t="shared" si="61"/>
        <v>-0.51926466683657013</v>
      </c>
      <c r="I994" s="2">
        <v>350.84800000000001</v>
      </c>
      <c r="J994" s="3">
        <f t="shared" si="62"/>
        <v>0.5430328803356439</v>
      </c>
      <c r="K994" s="2">
        <v>8977.6285000000007</v>
      </c>
      <c r="L994" s="2">
        <v>5518.2900099999997</v>
      </c>
      <c r="M994" s="3">
        <f t="shared" si="63"/>
        <v>-0.38532876360388502</v>
      </c>
    </row>
    <row r="995" spans="1:13" x14ac:dyDescent="0.2">
      <c r="A995" s="1" t="s">
        <v>2</v>
      </c>
      <c r="B995" s="1" t="s">
        <v>66</v>
      </c>
      <c r="C995" s="2">
        <v>0</v>
      </c>
      <c r="D995" s="2">
        <v>0</v>
      </c>
      <c r="E995" s="3" t="str">
        <f t="shared" si="60"/>
        <v/>
      </c>
      <c r="F995" s="2">
        <v>108.49912</v>
      </c>
      <c r="G995" s="2">
        <v>62.989960000000004</v>
      </c>
      <c r="H995" s="3">
        <f t="shared" si="61"/>
        <v>-0.41944266460409996</v>
      </c>
      <c r="I995" s="2">
        <v>192.19489999999999</v>
      </c>
      <c r="J995" s="3">
        <f t="shared" si="62"/>
        <v>-0.67225998192459846</v>
      </c>
      <c r="K995" s="2">
        <v>1355.3916400000001</v>
      </c>
      <c r="L995" s="2">
        <v>735.65809000000002</v>
      </c>
      <c r="M995" s="3">
        <f t="shared" si="63"/>
        <v>-0.45723577725475717</v>
      </c>
    </row>
    <row r="996" spans="1:13" x14ac:dyDescent="0.2">
      <c r="A996" s="1" t="s">
        <v>26</v>
      </c>
      <c r="B996" s="1" t="s">
        <v>66</v>
      </c>
      <c r="C996" s="2">
        <v>0</v>
      </c>
      <c r="D996" s="2">
        <v>0</v>
      </c>
      <c r="E996" s="3" t="str">
        <f t="shared" si="60"/>
        <v/>
      </c>
      <c r="F996" s="2">
        <v>31.888999999999999</v>
      </c>
      <c r="G996" s="2">
        <v>0</v>
      </c>
      <c r="H996" s="3">
        <f t="shared" si="61"/>
        <v>-1</v>
      </c>
      <c r="I996" s="2">
        <v>106.3156</v>
      </c>
      <c r="J996" s="3">
        <f t="shared" si="62"/>
        <v>-1</v>
      </c>
      <c r="K996" s="2">
        <v>846.55322000000001</v>
      </c>
      <c r="L996" s="2">
        <v>2093.8095899999998</v>
      </c>
      <c r="M996" s="3">
        <f t="shared" si="63"/>
        <v>1.4733348601520881</v>
      </c>
    </row>
    <row r="997" spans="1:13" x14ac:dyDescent="0.2">
      <c r="A997" s="1" t="s">
        <v>30</v>
      </c>
      <c r="B997" s="1" t="s">
        <v>66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2">
      <c r="A998" s="6" t="s">
        <v>0</v>
      </c>
      <c r="B998" s="6" t="s">
        <v>66</v>
      </c>
      <c r="C998" s="5">
        <v>1478.7651900000001</v>
      </c>
      <c r="D998" s="5">
        <v>0</v>
      </c>
      <c r="E998" s="4">
        <f t="shared" si="60"/>
        <v>-1</v>
      </c>
      <c r="F998" s="5">
        <v>24535.141729999999</v>
      </c>
      <c r="G998" s="5">
        <v>28520.07861</v>
      </c>
      <c r="H998" s="4">
        <f t="shared" si="61"/>
        <v>0.1624175203001772</v>
      </c>
      <c r="I998" s="5">
        <v>17015.70419</v>
      </c>
      <c r="J998" s="4">
        <f t="shared" si="62"/>
        <v>0.6761033391001845</v>
      </c>
      <c r="K998" s="5">
        <v>176372.52658000001</v>
      </c>
      <c r="L998" s="5">
        <v>193163.76769000001</v>
      </c>
      <c r="M998" s="4">
        <f t="shared" si="63"/>
        <v>9.5203269100892163E-2</v>
      </c>
    </row>
    <row r="999" spans="1:13" x14ac:dyDescent="0.2">
      <c r="A999" s="1" t="s">
        <v>13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0</v>
      </c>
      <c r="M999" s="3" t="str">
        <f t="shared" si="63"/>
        <v/>
      </c>
    </row>
    <row r="1000" spans="1:13" x14ac:dyDescent="0.2">
      <c r="A1000" s="1" t="s">
        <v>12</v>
      </c>
      <c r="B1000" s="1" t="s">
        <v>65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26.07976</v>
      </c>
      <c r="M1000" s="3" t="str">
        <f t="shared" si="63"/>
        <v/>
      </c>
    </row>
    <row r="1001" spans="1:13" x14ac:dyDescent="0.2">
      <c r="A1001" s="1" t="s">
        <v>10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8.4239999999999995</v>
      </c>
      <c r="G1001" s="2">
        <v>0</v>
      </c>
      <c r="H1001" s="3">
        <f t="shared" si="61"/>
        <v>-1</v>
      </c>
      <c r="I1001" s="2">
        <v>0</v>
      </c>
      <c r="J1001" s="3" t="str">
        <f t="shared" si="62"/>
        <v/>
      </c>
      <c r="K1001" s="2">
        <v>8.4239999999999995</v>
      </c>
      <c r="L1001" s="2">
        <v>6.4987399999999997</v>
      </c>
      <c r="M1001" s="3">
        <f t="shared" si="63"/>
        <v>-0.22854463437796768</v>
      </c>
    </row>
    <row r="1002" spans="1:13" x14ac:dyDescent="0.2">
      <c r="A1002" s="1" t="s">
        <v>9</v>
      </c>
      <c r="B1002" s="1" t="s">
        <v>65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6</v>
      </c>
      <c r="B1003" s="1" t="s">
        <v>65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0</v>
      </c>
      <c r="L1003" s="2">
        <v>1.28</v>
      </c>
      <c r="M1003" s="3" t="str">
        <f t="shared" si="63"/>
        <v/>
      </c>
    </row>
    <row r="1004" spans="1:13" x14ac:dyDescent="0.2">
      <c r="A1004" s="1" t="s">
        <v>4</v>
      </c>
      <c r="B1004" s="1" t="s">
        <v>65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265.02854000000002</v>
      </c>
      <c r="M1004" s="3" t="str">
        <f t="shared" si="63"/>
        <v/>
      </c>
    </row>
    <row r="1005" spans="1:13" x14ac:dyDescent="0.2">
      <c r="A1005" s="1" t="s">
        <v>3</v>
      </c>
      <c r="B1005" s="1" t="s">
        <v>65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81.050529999999995</v>
      </c>
      <c r="L1005" s="2">
        <v>0</v>
      </c>
      <c r="M1005" s="3">
        <f t="shared" si="63"/>
        <v>-1</v>
      </c>
    </row>
    <row r="1006" spans="1:13" x14ac:dyDescent="0.2">
      <c r="A1006" s="1" t="s">
        <v>2</v>
      </c>
      <c r="B1006" s="1" t="s">
        <v>65</v>
      </c>
      <c r="C1006" s="2">
        <v>0</v>
      </c>
      <c r="D1006" s="2">
        <v>0</v>
      </c>
      <c r="E1006" s="3" t="str">
        <f t="shared" si="60"/>
        <v/>
      </c>
      <c r="F1006" s="2">
        <v>13.26</v>
      </c>
      <c r="G1006" s="2">
        <v>0</v>
      </c>
      <c r="H1006" s="3">
        <f t="shared" si="61"/>
        <v>-1</v>
      </c>
      <c r="I1006" s="2">
        <v>0</v>
      </c>
      <c r="J1006" s="3" t="str">
        <f t="shared" si="62"/>
        <v/>
      </c>
      <c r="K1006" s="2">
        <v>13.26</v>
      </c>
      <c r="L1006" s="2">
        <v>46.696719999999999</v>
      </c>
      <c r="M1006" s="3">
        <f t="shared" si="63"/>
        <v>2.5216229260935141</v>
      </c>
    </row>
    <row r="1007" spans="1:13" x14ac:dyDescent="0.2">
      <c r="A1007" s="6" t="s">
        <v>0</v>
      </c>
      <c r="B1007" s="6" t="s">
        <v>65</v>
      </c>
      <c r="C1007" s="5">
        <v>0</v>
      </c>
      <c r="D1007" s="5">
        <v>0</v>
      </c>
      <c r="E1007" s="4" t="str">
        <f t="shared" si="60"/>
        <v/>
      </c>
      <c r="F1007" s="5">
        <v>21.684000000000001</v>
      </c>
      <c r="G1007" s="5">
        <v>0</v>
      </c>
      <c r="H1007" s="4">
        <f t="shared" si="61"/>
        <v>-1</v>
      </c>
      <c r="I1007" s="5">
        <v>0</v>
      </c>
      <c r="J1007" s="4" t="str">
        <f t="shared" si="62"/>
        <v/>
      </c>
      <c r="K1007" s="5">
        <v>102.73453000000001</v>
      </c>
      <c r="L1007" s="5">
        <v>345.58375999999998</v>
      </c>
      <c r="M1007" s="4">
        <f t="shared" si="63"/>
        <v>2.3638520563631329</v>
      </c>
    </row>
    <row r="1008" spans="1:13" x14ac:dyDescent="0.2">
      <c r="A1008" s="1" t="s">
        <v>22</v>
      </c>
      <c r="B1008" s="1" t="s">
        <v>64</v>
      </c>
      <c r="C1008" s="2">
        <v>0</v>
      </c>
      <c r="D1008" s="2">
        <v>0</v>
      </c>
      <c r="E1008" s="3" t="str">
        <f t="shared" si="60"/>
        <v/>
      </c>
      <c r="F1008" s="2">
        <v>9.6979299999999995</v>
      </c>
      <c r="G1008" s="2">
        <v>4.0910399999999996</v>
      </c>
      <c r="H1008" s="3">
        <f t="shared" si="61"/>
        <v>-0.5781532760083854</v>
      </c>
      <c r="I1008" s="2">
        <v>20</v>
      </c>
      <c r="J1008" s="3">
        <f t="shared" si="62"/>
        <v>-0.79544800000000004</v>
      </c>
      <c r="K1008" s="2">
        <v>86.591030000000003</v>
      </c>
      <c r="L1008" s="2">
        <v>695.78988000000004</v>
      </c>
      <c r="M1008" s="3">
        <f t="shared" si="63"/>
        <v>7.0353574729391717</v>
      </c>
    </row>
    <row r="1009" spans="1:13" x14ac:dyDescent="0.2">
      <c r="A1009" s="1" t="s">
        <v>21</v>
      </c>
      <c r="B1009" s="1" t="s">
        <v>64</v>
      </c>
      <c r="C1009" s="2">
        <v>0</v>
      </c>
      <c r="D1009" s="2">
        <v>0</v>
      </c>
      <c r="E1009" s="3" t="str">
        <f t="shared" si="60"/>
        <v/>
      </c>
      <c r="F1009" s="2">
        <v>1.46265</v>
      </c>
      <c r="G1009" s="2">
        <v>0</v>
      </c>
      <c r="H1009" s="3">
        <f t="shared" si="61"/>
        <v>-1</v>
      </c>
      <c r="I1009" s="2">
        <v>0</v>
      </c>
      <c r="J1009" s="3" t="str">
        <f t="shared" si="62"/>
        <v/>
      </c>
      <c r="K1009" s="2">
        <v>5.5285399999999996</v>
      </c>
      <c r="L1009" s="2">
        <v>14.54537</v>
      </c>
      <c r="M1009" s="3">
        <f t="shared" si="63"/>
        <v>1.6309604344004027</v>
      </c>
    </row>
    <row r="1010" spans="1:13" x14ac:dyDescent="0.2">
      <c r="A1010" s="1" t="s">
        <v>20</v>
      </c>
      <c r="B1010" s="1" t="s">
        <v>64</v>
      </c>
      <c r="C1010" s="2">
        <v>0</v>
      </c>
      <c r="D1010" s="2">
        <v>0</v>
      </c>
      <c r="E1010" s="3" t="str">
        <f t="shared" si="60"/>
        <v/>
      </c>
      <c r="F1010" s="2">
        <v>54.221110000000003</v>
      </c>
      <c r="G1010" s="2">
        <v>0.83904999999999996</v>
      </c>
      <c r="H1010" s="3">
        <f t="shared" si="61"/>
        <v>-0.98452539979354903</v>
      </c>
      <c r="I1010" s="2">
        <v>16.094239999999999</v>
      </c>
      <c r="J1010" s="3">
        <f t="shared" si="62"/>
        <v>-0.94786644165863065</v>
      </c>
      <c r="K1010" s="2">
        <v>554.20509000000004</v>
      </c>
      <c r="L1010" s="2">
        <v>175.70856000000001</v>
      </c>
      <c r="M1010" s="3">
        <f t="shared" si="63"/>
        <v>-0.68295390430282765</v>
      </c>
    </row>
    <row r="1011" spans="1:13" x14ac:dyDescent="0.2">
      <c r="A1011" s="1" t="s">
        <v>19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21.87724</v>
      </c>
      <c r="G1011" s="2">
        <v>10.318199999999999</v>
      </c>
      <c r="H1011" s="3">
        <f t="shared" si="61"/>
        <v>-0.52835915316557303</v>
      </c>
      <c r="I1011" s="2">
        <v>0.55601</v>
      </c>
      <c r="J1011" s="3">
        <f t="shared" si="62"/>
        <v>17.557579899642093</v>
      </c>
      <c r="K1011" s="2">
        <v>142.37724</v>
      </c>
      <c r="L1011" s="2">
        <v>105.59473</v>
      </c>
      <c r="M1011" s="3">
        <f t="shared" si="63"/>
        <v>-0.25834543498665941</v>
      </c>
    </row>
    <row r="1012" spans="1:13" x14ac:dyDescent="0.2">
      <c r="A1012" s="1" t="s">
        <v>18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0.22953999999999999</v>
      </c>
      <c r="M1012" s="3" t="str">
        <f t="shared" si="63"/>
        <v/>
      </c>
    </row>
    <row r="1013" spans="1:13" x14ac:dyDescent="0.2">
      <c r="A1013" s="1" t="s">
        <v>17</v>
      </c>
      <c r="B1013" s="1" t="s">
        <v>64</v>
      </c>
      <c r="C1013" s="2">
        <v>1.53081</v>
      </c>
      <c r="D1013" s="2">
        <v>0</v>
      </c>
      <c r="E1013" s="3">
        <f t="shared" si="60"/>
        <v>-1</v>
      </c>
      <c r="F1013" s="2">
        <v>732.43997000000002</v>
      </c>
      <c r="G1013" s="2">
        <v>431.20945</v>
      </c>
      <c r="H1013" s="3">
        <f t="shared" si="61"/>
        <v>-0.41126990925959439</v>
      </c>
      <c r="I1013" s="2">
        <v>56.31897</v>
      </c>
      <c r="J1013" s="3">
        <f t="shared" si="62"/>
        <v>6.6565578170197357</v>
      </c>
      <c r="K1013" s="2">
        <v>1912.9889700000001</v>
      </c>
      <c r="L1013" s="2">
        <v>1177.9046800000001</v>
      </c>
      <c r="M1013" s="3">
        <f t="shared" si="63"/>
        <v>-0.38425955482639296</v>
      </c>
    </row>
    <row r="1014" spans="1:13" x14ac:dyDescent="0.2">
      <c r="A1014" s="1" t="s">
        <v>14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6.8194999999999997</v>
      </c>
      <c r="L1014" s="2">
        <v>2.9479700000000002</v>
      </c>
      <c r="M1014" s="3">
        <f t="shared" si="63"/>
        <v>-0.56771464183591169</v>
      </c>
    </row>
    <row r="1015" spans="1:13" x14ac:dyDescent="0.2">
      <c r="A1015" s="1" t="s">
        <v>13</v>
      </c>
      <c r="B1015" s="1" t="s">
        <v>64</v>
      </c>
      <c r="C1015" s="2">
        <v>32.391219999999997</v>
      </c>
      <c r="D1015" s="2">
        <v>0</v>
      </c>
      <c r="E1015" s="3">
        <f t="shared" si="60"/>
        <v>-1</v>
      </c>
      <c r="F1015" s="2">
        <v>1606.62156</v>
      </c>
      <c r="G1015" s="2">
        <v>1510.85142</v>
      </c>
      <c r="H1015" s="3">
        <f t="shared" si="61"/>
        <v>-5.9609644476574908E-2</v>
      </c>
      <c r="I1015" s="2">
        <v>1483.08338</v>
      </c>
      <c r="J1015" s="3">
        <f t="shared" si="62"/>
        <v>1.8723181969714897E-2</v>
      </c>
      <c r="K1015" s="2">
        <v>15375.489879999999</v>
      </c>
      <c r="L1015" s="2">
        <v>13418.342720000001</v>
      </c>
      <c r="M1015" s="3">
        <f t="shared" si="63"/>
        <v>-0.12729006849699143</v>
      </c>
    </row>
    <row r="1016" spans="1:13" x14ac:dyDescent="0.2">
      <c r="A1016" s="1" t="s">
        <v>12</v>
      </c>
      <c r="B1016" s="1" t="s">
        <v>64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7.4074900000000001</v>
      </c>
      <c r="L1016" s="2">
        <v>6.2639800000000001</v>
      </c>
      <c r="M1016" s="3">
        <f t="shared" si="63"/>
        <v>-0.15437212875076445</v>
      </c>
    </row>
    <row r="1017" spans="1:13" x14ac:dyDescent="0.2">
      <c r="A1017" s="1" t="s">
        <v>11</v>
      </c>
      <c r="B1017" s="1" t="s">
        <v>64</v>
      </c>
      <c r="C1017" s="2">
        <v>0</v>
      </c>
      <c r="D1017" s="2">
        <v>0</v>
      </c>
      <c r="E1017" s="3" t="str">
        <f t="shared" si="60"/>
        <v/>
      </c>
      <c r="F1017" s="2">
        <v>63.53284</v>
      </c>
      <c r="G1017" s="2">
        <v>34.52496</v>
      </c>
      <c r="H1017" s="3">
        <f t="shared" si="61"/>
        <v>-0.45658088006139819</v>
      </c>
      <c r="I1017" s="2">
        <v>15.88857</v>
      </c>
      <c r="J1017" s="3">
        <f t="shared" si="62"/>
        <v>1.1729431912374744</v>
      </c>
      <c r="K1017" s="2">
        <v>92.009979999999999</v>
      </c>
      <c r="L1017" s="2">
        <v>75.312309999999997</v>
      </c>
      <c r="M1017" s="3">
        <f t="shared" si="63"/>
        <v>-0.18147672676377069</v>
      </c>
    </row>
    <row r="1018" spans="1:13" x14ac:dyDescent="0.2">
      <c r="A1018" s="1" t="s">
        <v>10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5.2490800000000002</v>
      </c>
      <c r="G1018" s="2">
        <v>815.92255</v>
      </c>
      <c r="H1018" s="3">
        <f t="shared" si="61"/>
        <v>154.44105824258727</v>
      </c>
      <c r="I1018" s="2">
        <v>108.4063</v>
      </c>
      <c r="J1018" s="3">
        <f t="shared" si="62"/>
        <v>6.526523366261924</v>
      </c>
      <c r="K1018" s="2">
        <v>146.45424</v>
      </c>
      <c r="L1018" s="2">
        <v>2064.6769599999998</v>
      </c>
      <c r="M1018" s="3">
        <f t="shared" si="63"/>
        <v>13.097761594338271</v>
      </c>
    </row>
    <row r="1019" spans="1:13" x14ac:dyDescent="0.2">
      <c r="A1019" s="1" t="s">
        <v>9</v>
      </c>
      <c r="B1019" s="1" t="s">
        <v>64</v>
      </c>
      <c r="C1019" s="2">
        <v>114.1</v>
      </c>
      <c r="D1019" s="2">
        <v>0</v>
      </c>
      <c r="E1019" s="3">
        <f t="shared" si="60"/>
        <v>-1</v>
      </c>
      <c r="F1019" s="2">
        <v>460.20060999999998</v>
      </c>
      <c r="G1019" s="2">
        <v>785.35374999999999</v>
      </c>
      <c r="H1019" s="3">
        <f t="shared" si="61"/>
        <v>0.70654652109218197</v>
      </c>
      <c r="I1019" s="2">
        <v>679.85359000000005</v>
      </c>
      <c r="J1019" s="3">
        <f t="shared" si="62"/>
        <v>0.15518070589286714</v>
      </c>
      <c r="K1019" s="2">
        <v>2993.0382399999999</v>
      </c>
      <c r="L1019" s="2">
        <v>42881.615859999998</v>
      </c>
      <c r="M1019" s="3">
        <f t="shared" si="63"/>
        <v>13.327119275295326</v>
      </c>
    </row>
    <row r="1020" spans="1:13" x14ac:dyDescent="0.2">
      <c r="A1020" s="1" t="s">
        <v>8</v>
      </c>
      <c r="B1020" s="1" t="s">
        <v>64</v>
      </c>
      <c r="C1020" s="2">
        <v>231.43266</v>
      </c>
      <c r="D1020" s="2">
        <v>0</v>
      </c>
      <c r="E1020" s="3">
        <f t="shared" si="60"/>
        <v>-1</v>
      </c>
      <c r="F1020" s="2">
        <v>298.81214999999997</v>
      </c>
      <c r="G1020" s="2">
        <v>9.1555099999999996</v>
      </c>
      <c r="H1020" s="3">
        <f t="shared" si="61"/>
        <v>-0.96936031550256574</v>
      </c>
      <c r="I1020" s="2">
        <v>154.16095999999999</v>
      </c>
      <c r="J1020" s="3">
        <f t="shared" si="62"/>
        <v>-0.94061070974129901</v>
      </c>
      <c r="K1020" s="2">
        <v>2478.1233299999999</v>
      </c>
      <c r="L1020" s="2">
        <v>896.48571000000004</v>
      </c>
      <c r="M1020" s="3">
        <f t="shared" si="63"/>
        <v>-0.63824007500062552</v>
      </c>
    </row>
    <row r="1021" spans="1:13" x14ac:dyDescent="0.2">
      <c r="A1021" s="1" t="s">
        <v>6</v>
      </c>
      <c r="B1021" s="1" t="s">
        <v>64</v>
      </c>
      <c r="C1021" s="2">
        <v>0</v>
      </c>
      <c r="D1021" s="2">
        <v>0</v>
      </c>
      <c r="E1021" s="3" t="str">
        <f t="shared" si="60"/>
        <v/>
      </c>
      <c r="F1021" s="2">
        <v>423.09019000000001</v>
      </c>
      <c r="G1021" s="2">
        <v>162.10478000000001</v>
      </c>
      <c r="H1021" s="3">
        <f t="shared" si="61"/>
        <v>-0.61685526199508423</v>
      </c>
      <c r="I1021" s="2">
        <v>533.58857999999998</v>
      </c>
      <c r="J1021" s="3">
        <f t="shared" si="62"/>
        <v>-0.69619893289320389</v>
      </c>
      <c r="K1021" s="2">
        <v>1584.83079</v>
      </c>
      <c r="L1021" s="2">
        <v>2246.1210299999998</v>
      </c>
      <c r="M1021" s="3">
        <f t="shared" si="63"/>
        <v>0.41726236275356543</v>
      </c>
    </row>
    <row r="1022" spans="1:13" x14ac:dyDescent="0.2">
      <c r="A1022" s="1" t="s">
        <v>5</v>
      </c>
      <c r="B1022" s="1" t="s">
        <v>64</v>
      </c>
      <c r="C1022" s="2">
        <v>0</v>
      </c>
      <c r="D1022" s="2">
        <v>0</v>
      </c>
      <c r="E1022" s="3" t="str">
        <f t="shared" si="60"/>
        <v/>
      </c>
      <c r="F1022" s="2">
        <v>8.5790000000000005E-2</v>
      </c>
      <c r="G1022" s="2">
        <v>1680.63932</v>
      </c>
      <c r="H1022" s="3">
        <f t="shared" si="61"/>
        <v>19589.154097214127</v>
      </c>
      <c r="I1022" s="2">
        <v>1643.9972</v>
      </c>
      <c r="J1022" s="3">
        <f t="shared" si="62"/>
        <v>2.2288432121417179E-2</v>
      </c>
      <c r="K1022" s="2">
        <v>4274.4211100000002</v>
      </c>
      <c r="L1022" s="2">
        <v>10424.630999999999</v>
      </c>
      <c r="M1022" s="3">
        <f t="shared" si="63"/>
        <v>1.4388404258091452</v>
      </c>
    </row>
    <row r="1023" spans="1:13" x14ac:dyDescent="0.2">
      <c r="A1023" s="1" t="s">
        <v>4</v>
      </c>
      <c r="B1023" s="1" t="s">
        <v>64</v>
      </c>
      <c r="C1023" s="2">
        <v>0</v>
      </c>
      <c r="D1023" s="2">
        <v>0</v>
      </c>
      <c r="E1023" s="3" t="str">
        <f t="shared" si="60"/>
        <v/>
      </c>
      <c r="F1023" s="2">
        <v>186.12621999999999</v>
      </c>
      <c r="G1023" s="2">
        <v>19.6614</v>
      </c>
      <c r="H1023" s="3">
        <f t="shared" si="61"/>
        <v>-0.8943652323675837</v>
      </c>
      <c r="I1023" s="2">
        <v>2.3891499999999999</v>
      </c>
      <c r="J1023" s="3">
        <f t="shared" si="62"/>
        <v>7.2294539899127308</v>
      </c>
      <c r="K1023" s="2">
        <v>303.34390000000002</v>
      </c>
      <c r="L1023" s="2">
        <v>161.50254000000001</v>
      </c>
      <c r="M1023" s="3">
        <f t="shared" si="63"/>
        <v>-0.46759259045591484</v>
      </c>
    </row>
    <row r="1024" spans="1:13" x14ac:dyDescent="0.2">
      <c r="A1024" s="1" t="s">
        <v>24</v>
      </c>
      <c r="B1024" s="1" t="s">
        <v>64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</v>
      </c>
      <c r="H1024" s="3" t="str">
        <f t="shared" si="61"/>
        <v/>
      </c>
      <c r="I1024" s="2">
        <v>0</v>
      </c>
      <c r="J1024" s="3" t="str">
        <f t="shared" si="62"/>
        <v/>
      </c>
      <c r="K1024" s="2">
        <v>0</v>
      </c>
      <c r="L1024" s="2">
        <v>0.5</v>
      </c>
      <c r="M1024" s="3" t="str">
        <f t="shared" si="63"/>
        <v/>
      </c>
    </row>
    <row r="1025" spans="1:13" x14ac:dyDescent="0.2">
      <c r="A1025" s="1" t="s">
        <v>2</v>
      </c>
      <c r="B1025" s="1" t="s">
        <v>64</v>
      </c>
      <c r="C1025" s="2">
        <v>0</v>
      </c>
      <c r="D1025" s="2">
        <v>0</v>
      </c>
      <c r="E1025" s="3" t="str">
        <f t="shared" si="60"/>
        <v/>
      </c>
      <c r="F1025" s="2">
        <v>1.91E-3</v>
      </c>
      <c r="G1025" s="2">
        <v>0.17237</v>
      </c>
      <c r="H1025" s="3">
        <f t="shared" si="61"/>
        <v>89.246073298429323</v>
      </c>
      <c r="I1025" s="2">
        <v>0.49246000000000001</v>
      </c>
      <c r="J1025" s="3">
        <f t="shared" si="62"/>
        <v>-0.64998172440401247</v>
      </c>
      <c r="K1025" s="2">
        <v>136.70425</v>
      </c>
      <c r="L1025" s="2">
        <v>447.77273000000002</v>
      </c>
      <c r="M1025" s="3">
        <f t="shared" si="63"/>
        <v>2.2754850708738026</v>
      </c>
    </row>
    <row r="1026" spans="1:13" x14ac:dyDescent="0.2">
      <c r="A1026" s="1" t="s">
        <v>26</v>
      </c>
      <c r="B1026" s="1" t="s">
        <v>64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0</v>
      </c>
      <c r="L1026" s="2">
        <v>334.32479000000001</v>
      </c>
      <c r="M1026" s="3" t="str">
        <f t="shared" si="63"/>
        <v/>
      </c>
    </row>
    <row r="1027" spans="1:13" x14ac:dyDescent="0.2">
      <c r="A1027" s="6" t="s">
        <v>0</v>
      </c>
      <c r="B1027" s="6" t="s">
        <v>64</v>
      </c>
      <c r="C1027" s="5">
        <v>379.45469000000003</v>
      </c>
      <c r="D1027" s="5">
        <v>0</v>
      </c>
      <c r="E1027" s="4">
        <f t="shared" si="60"/>
        <v>-1</v>
      </c>
      <c r="F1027" s="5">
        <v>3863.4192499999999</v>
      </c>
      <c r="G1027" s="5">
        <v>5464.8437999999996</v>
      </c>
      <c r="H1027" s="4">
        <f t="shared" si="61"/>
        <v>0.41450964712152327</v>
      </c>
      <c r="I1027" s="5">
        <v>4714.8294100000003</v>
      </c>
      <c r="J1027" s="4">
        <f t="shared" si="62"/>
        <v>0.15907561542083437</v>
      </c>
      <c r="K1027" s="5">
        <v>30100.333579999999</v>
      </c>
      <c r="L1027" s="5">
        <v>75130.270359999995</v>
      </c>
      <c r="M1027" s="4">
        <f t="shared" si="63"/>
        <v>1.4959946095055865</v>
      </c>
    </row>
    <row r="1028" spans="1:13" x14ac:dyDescent="0.2">
      <c r="A1028" s="1" t="s">
        <v>22</v>
      </c>
      <c r="B1028" s="1" t="s">
        <v>63</v>
      </c>
      <c r="C1028" s="2">
        <v>694.36994000000004</v>
      </c>
      <c r="D1028" s="2">
        <v>75.040000000000006</v>
      </c>
      <c r="E1028" s="3">
        <f t="shared" si="60"/>
        <v>-0.89193080564518679</v>
      </c>
      <c r="F1028" s="2">
        <v>10994.68309</v>
      </c>
      <c r="G1028" s="2">
        <v>15716.530280000001</v>
      </c>
      <c r="H1028" s="3">
        <f t="shared" si="61"/>
        <v>0.42946642039138583</v>
      </c>
      <c r="I1028" s="2">
        <v>13808.81091</v>
      </c>
      <c r="J1028" s="3">
        <f t="shared" si="62"/>
        <v>0.1381523277010388</v>
      </c>
      <c r="K1028" s="2">
        <v>88150.038589999996</v>
      </c>
      <c r="L1028" s="2">
        <v>111088.90813</v>
      </c>
      <c r="M1028" s="3">
        <f t="shared" si="63"/>
        <v>0.26022529209195655</v>
      </c>
    </row>
    <row r="1029" spans="1:13" x14ac:dyDescent="0.2">
      <c r="A1029" s="1" t="s">
        <v>21</v>
      </c>
      <c r="B1029" s="1" t="s">
        <v>63</v>
      </c>
      <c r="C1029" s="2">
        <v>63.151260000000001</v>
      </c>
      <c r="D1029" s="2">
        <v>36.271180000000001</v>
      </c>
      <c r="E1029" s="3">
        <f t="shared" ref="E1029:E1092" si="64">IF(C1029=0,"",(D1029/C1029-1))</f>
        <v>-0.42564598077694726</v>
      </c>
      <c r="F1029" s="2">
        <v>1370.0154199999999</v>
      </c>
      <c r="G1029" s="2">
        <v>1397.2842700000001</v>
      </c>
      <c r="H1029" s="3">
        <f t="shared" ref="H1029:H1092" si="65">IF(F1029=0,"",(G1029/F1029-1))</f>
        <v>1.9904046043511148E-2</v>
      </c>
      <c r="I1029" s="2">
        <v>1472.4704899999999</v>
      </c>
      <c r="J1029" s="3">
        <f t="shared" ref="J1029:J1092" si="66">IF(I1029=0,"",(G1029/I1029-1))</f>
        <v>-5.1061274579431326E-2</v>
      </c>
      <c r="K1029" s="2">
        <v>10508.951510000001</v>
      </c>
      <c r="L1029" s="2">
        <v>10373.222830000001</v>
      </c>
      <c r="M1029" s="3">
        <f t="shared" ref="M1029:M1092" si="67">IF(K1029=0,"",(L1029/K1029-1))</f>
        <v>-1.2915530143120857E-2</v>
      </c>
    </row>
    <row r="1030" spans="1:13" x14ac:dyDescent="0.2">
      <c r="A1030" s="1" t="s">
        <v>20</v>
      </c>
      <c r="B1030" s="1" t="s">
        <v>63</v>
      </c>
      <c r="C1030" s="2">
        <v>866.92073000000005</v>
      </c>
      <c r="D1030" s="2">
        <v>26.943750000000001</v>
      </c>
      <c r="E1030" s="3">
        <f t="shared" si="64"/>
        <v>-0.9689201687448401</v>
      </c>
      <c r="F1030" s="2">
        <v>20082.620780000001</v>
      </c>
      <c r="G1030" s="2">
        <v>21297.519690000001</v>
      </c>
      <c r="H1030" s="3">
        <f t="shared" si="65"/>
        <v>6.049503813814483E-2</v>
      </c>
      <c r="I1030" s="2">
        <v>16480.719939999999</v>
      </c>
      <c r="J1030" s="3">
        <f t="shared" si="66"/>
        <v>0.29226877026829712</v>
      </c>
      <c r="K1030" s="2">
        <v>143046.1342</v>
      </c>
      <c r="L1030" s="2">
        <v>158807.95676</v>
      </c>
      <c r="M1030" s="3">
        <f t="shared" si="67"/>
        <v>0.11018698721324838</v>
      </c>
    </row>
    <row r="1031" spans="1:13" x14ac:dyDescent="0.2">
      <c r="A1031" s="1" t="s">
        <v>19</v>
      </c>
      <c r="B1031" s="1" t="s">
        <v>63</v>
      </c>
      <c r="C1031" s="2">
        <v>1.0981799999999999</v>
      </c>
      <c r="D1031" s="2">
        <v>0</v>
      </c>
      <c r="E1031" s="3">
        <f t="shared" si="64"/>
        <v>-1</v>
      </c>
      <c r="F1031" s="2">
        <v>88.857990000000001</v>
      </c>
      <c r="G1031" s="2">
        <v>29.425270000000001</v>
      </c>
      <c r="H1031" s="3">
        <f t="shared" si="65"/>
        <v>-0.66885060082948078</v>
      </c>
      <c r="I1031" s="2">
        <v>0.29949999999999999</v>
      </c>
      <c r="J1031" s="3">
        <f t="shared" si="66"/>
        <v>97.247979966611027</v>
      </c>
      <c r="K1031" s="2">
        <v>594.87374999999997</v>
      </c>
      <c r="L1031" s="2">
        <v>172.89918</v>
      </c>
      <c r="M1031" s="3">
        <f t="shared" si="67"/>
        <v>-0.70935147163578827</v>
      </c>
    </row>
    <row r="1032" spans="1:13" x14ac:dyDescent="0.2">
      <c r="A1032" s="1" t="s">
        <v>18</v>
      </c>
      <c r="B1032" s="1" t="s">
        <v>63</v>
      </c>
      <c r="C1032" s="2">
        <v>0</v>
      </c>
      <c r="D1032" s="2">
        <v>0</v>
      </c>
      <c r="E1032" s="3" t="str">
        <f t="shared" si="64"/>
        <v/>
      </c>
      <c r="F1032" s="2">
        <v>0.22600000000000001</v>
      </c>
      <c r="G1032" s="2">
        <v>0.56916</v>
      </c>
      <c r="H1032" s="3">
        <f t="shared" si="65"/>
        <v>1.5184070796460176</v>
      </c>
      <c r="I1032" s="2">
        <v>1.3924700000000001</v>
      </c>
      <c r="J1032" s="3">
        <f t="shared" si="66"/>
        <v>-0.59125869857160307</v>
      </c>
      <c r="K1032" s="2">
        <v>20.568020000000001</v>
      </c>
      <c r="L1032" s="2">
        <v>89.513339999999999</v>
      </c>
      <c r="M1032" s="3">
        <f t="shared" si="67"/>
        <v>3.3520640294982211</v>
      </c>
    </row>
    <row r="1033" spans="1:13" x14ac:dyDescent="0.2">
      <c r="A1033" s="1" t="s">
        <v>17</v>
      </c>
      <c r="B1033" s="1" t="s">
        <v>63</v>
      </c>
      <c r="C1033" s="2">
        <v>489.57902000000001</v>
      </c>
      <c r="D1033" s="2">
        <v>62.957500000000003</v>
      </c>
      <c r="E1033" s="3">
        <f t="shared" si="64"/>
        <v>-0.87140482449595158</v>
      </c>
      <c r="F1033" s="2">
        <v>17828.11678</v>
      </c>
      <c r="G1033" s="2">
        <v>17460.922839999999</v>
      </c>
      <c r="H1033" s="3">
        <f t="shared" si="65"/>
        <v>-2.0596339172061495E-2</v>
      </c>
      <c r="I1033" s="2">
        <v>16665.237120000002</v>
      </c>
      <c r="J1033" s="3">
        <f t="shared" si="66"/>
        <v>4.7745238442787663E-2</v>
      </c>
      <c r="K1033" s="2">
        <v>141964.51785999999</v>
      </c>
      <c r="L1033" s="2">
        <v>129509.79969</v>
      </c>
      <c r="M1033" s="3">
        <f t="shared" si="67"/>
        <v>-8.7731204654126094E-2</v>
      </c>
    </row>
    <row r="1034" spans="1:13" x14ac:dyDescent="0.2">
      <c r="A1034" s="1" t="s">
        <v>16</v>
      </c>
      <c r="B1034" s="1" t="s">
        <v>63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21.877849999999999</v>
      </c>
      <c r="L1034" s="2">
        <v>8.2240500000000001</v>
      </c>
      <c r="M1034" s="3">
        <f t="shared" si="67"/>
        <v>-0.6240924039610839</v>
      </c>
    </row>
    <row r="1035" spans="1:13" x14ac:dyDescent="0.2">
      <c r="A1035" s="1" t="s">
        <v>14</v>
      </c>
      <c r="B1035" s="1" t="s">
        <v>63</v>
      </c>
      <c r="C1035" s="2">
        <v>222.00952000000001</v>
      </c>
      <c r="D1035" s="2">
        <v>0</v>
      </c>
      <c r="E1035" s="3">
        <f t="shared" si="64"/>
        <v>-1</v>
      </c>
      <c r="F1035" s="2">
        <v>1188.3234399999999</v>
      </c>
      <c r="G1035" s="2">
        <v>772.77967999999998</v>
      </c>
      <c r="H1035" s="3">
        <f t="shared" si="65"/>
        <v>-0.349689104845058</v>
      </c>
      <c r="I1035" s="2">
        <v>1157.182</v>
      </c>
      <c r="J1035" s="3">
        <f t="shared" si="66"/>
        <v>-0.33218829881557099</v>
      </c>
      <c r="K1035" s="2">
        <v>13361.054969999999</v>
      </c>
      <c r="L1035" s="2">
        <v>7540.9377599999998</v>
      </c>
      <c r="M1035" s="3">
        <f t="shared" si="67"/>
        <v>-0.43560311839657073</v>
      </c>
    </row>
    <row r="1036" spans="1:13" x14ac:dyDescent="0.2">
      <c r="A1036" s="1" t="s">
        <v>13</v>
      </c>
      <c r="B1036" s="1" t="s">
        <v>63</v>
      </c>
      <c r="C1036" s="2">
        <v>150.61172999999999</v>
      </c>
      <c r="D1036" s="2">
        <v>75.972520000000003</v>
      </c>
      <c r="E1036" s="3">
        <f t="shared" si="64"/>
        <v>-0.49557368473225816</v>
      </c>
      <c r="F1036" s="2">
        <v>1758.69966</v>
      </c>
      <c r="G1036" s="2">
        <v>1436.7982999999999</v>
      </c>
      <c r="H1036" s="3">
        <f t="shared" si="65"/>
        <v>-0.18303373072807672</v>
      </c>
      <c r="I1036" s="2">
        <v>1014.91057</v>
      </c>
      <c r="J1036" s="3">
        <f t="shared" si="66"/>
        <v>0.41568956169212035</v>
      </c>
      <c r="K1036" s="2">
        <v>12753.01439</v>
      </c>
      <c r="L1036" s="2">
        <v>8036.9554799999996</v>
      </c>
      <c r="M1036" s="3">
        <f t="shared" si="67"/>
        <v>-0.36979954430993167</v>
      </c>
    </row>
    <row r="1037" spans="1:13" x14ac:dyDescent="0.2">
      <c r="A1037" s="1" t="s">
        <v>12</v>
      </c>
      <c r="B1037" s="1" t="s">
        <v>63</v>
      </c>
      <c r="C1037" s="2">
        <v>84.647880000000001</v>
      </c>
      <c r="D1037" s="2">
        <v>14</v>
      </c>
      <c r="E1037" s="3">
        <f t="shared" si="64"/>
        <v>-0.83460897071491924</v>
      </c>
      <c r="F1037" s="2">
        <v>1382.1732300000001</v>
      </c>
      <c r="G1037" s="2">
        <v>1465.29205</v>
      </c>
      <c r="H1037" s="3">
        <f t="shared" si="65"/>
        <v>6.0136326037800503E-2</v>
      </c>
      <c r="I1037" s="2">
        <v>1396.3886600000001</v>
      </c>
      <c r="J1037" s="3">
        <f t="shared" si="66"/>
        <v>4.9343991378446139E-2</v>
      </c>
      <c r="K1037" s="2">
        <v>12025.6325</v>
      </c>
      <c r="L1037" s="2">
        <v>14110.43111</v>
      </c>
      <c r="M1037" s="3">
        <f t="shared" si="67"/>
        <v>0.17336290710696511</v>
      </c>
    </row>
    <row r="1038" spans="1:13" x14ac:dyDescent="0.2">
      <c r="A1038" s="1" t="s">
        <v>11</v>
      </c>
      <c r="B1038" s="1" t="s">
        <v>63</v>
      </c>
      <c r="C1038" s="2">
        <v>149.78784999999999</v>
      </c>
      <c r="D1038" s="2">
        <v>17.75487</v>
      </c>
      <c r="E1038" s="3">
        <f t="shared" si="64"/>
        <v>-0.88146655419648523</v>
      </c>
      <c r="F1038" s="2">
        <v>5062.9936100000004</v>
      </c>
      <c r="G1038" s="2">
        <v>3693.0792200000001</v>
      </c>
      <c r="H1038" s="3">
        <f t="shared" si="65"/>
        <v>-0.27057399150065298</v>
      </c>
      <c r="I1038" s="2">
        <v>3332.8812200000002</v>
      </c>
      <c r="J1038" s="3">
        <f t="shared" si="66"/>
        <v>0.10807405851685292</v>
      </c>
      <c r="K1038" s="2">
        <v>25973.443920000002</v>
      </c>
      <c r="L1038" s="2">
        <v>24777.3213</v>
      </c>
      <c r="M1038" s="3">
        <f t="shared" si="67"/>
        <v>-4.6051752847413807E-2</v>
      </c>
    </row>
    <row r="1039" spans="1:13" x14ac:dyDescent="0.2">
      <c r="A1039" s="1" t="s">
        <v>10</v>
      </c>
      <c r="B1039" s="1" t="s">
        <v>63</v>
      </c>
      <c r="C1039" s="2">
        <v>172.68205</v>
      </c>
      <c r="D1039" s="2">
        <v>47.416550000000001</v>
      </c>
      <c r="E1039" s="3">
        <f t="shared" si="64"/>
        <v>-0.7254112399059427</v>
      </c>
      <c r="F1039" s="2">
        <v>5346.9651800000001</v>
      </c>
      <c r="G1039" s="2">
        <v>8723.7611899999993</v>
      </c>
      <c r="H1039" s="3">
        <f t="shared" si="65"/>
        <v>0.63153506640190971</v>
      </c>
      <c r="I1039" s="2">
        <v>6754.6840700000002</v>
      </c>
      <c r="J1039" s="3">
        <f t="shared" si="66"/>
        <v>0.2915128375500764</v>
      </c>
      <c r="K1039" s="2">
        <v>38360.924400000004</v>
      </c>
      <c r="L1039" s="2">
        <v>53517.762110000003</v>
      </c>
      <c r="M1039" s="3">
        <f t="shared" si="67"/>
        <v>0.39511137823362774</v>
      </c>
    </row>
    <row r="1040" spans="1:13" x14ac:dyDescent="0.2">
      <c r="A1040" s="1" t="s">
        <v>28</v>
      </c>
      <c r="B1040" s="1" t="s">
        <v>63</v>
      </c>
      <c r="C1040" s="2">
        <v>0</v>
      </c>
      <c r="D1040" s="2">
        <v>0</v>
      </c>
      <c r="E1040" s="3" t="str">
        <f t="shared" si="64"/>
        <v/>
      </c>
      <c r="F1040" s="2">
        <v>56.798690000000001</v>
      </c>
      <c r="G1040" s="2">
        <v>63.732050000000001</v>
      </c>
      <c r="H1040" s="3">
        <f t="shared" si="65"/>
        <v>0.12206901250715463</v>
      </c>
      <c r="I1040" s="2">
        <v>88.615769999999998</v>
      </c>
      <c r="J1040" s="3">
        <f t="shared" si="66"/>
        <v>-0.28080464684784656</v>
      </c>
      <c r="K1040" s="2">
        <v>220.23434</v>
      </c>
      <c r="L1040" s="2">
        <v>341.88562999999999</v>
      </c>
      <c r="M1040" s="3">
        <f t="shared" si="67"/>
        <v>0.55237203244507649</v>
      </c>
    </row>
    <row r="1041" spans="1:13" x14ac:dyDescent="0.2">
      <c r="A1041" s="1" t="s">
        <v>9</v>
      </c>
      <c r="B1041" s="1" t="s">
        <v>63</v>
      </c>
      <c r="C1041" s="2">
        <v>527.88288999999997</v>
      </c>
      <c r="D1041" s="2">
        <v>0</v>
      </c>
      <c r="E1041" s="3">
        <f t="shared" si="64"/>
        <v>-1</v>
      </c>
      <c r="F1041" s="2">
        <v>6575.7494699999997</v>
      </c>
      <c r="G1041" s="2">
        <v>11067.80861</v>
      </c>
      <c r="H1041" s="3">
        <f t="shared" si="65"/>
        <v>0.68312504308349209</v>
      </c>
      <c r="I1041" s="2">
        <v>10071.74092</v>
      </c>
      <c r="J1041" s="3">
        <f t="shared" si="66"/>
        <v>9.8897270880156762E-2</v>
      </c>
      <c r="K1041" s="2">
        <v>37078.374450000003</v>
      </c>
      <c r="L1041" s="2">
        <v>63500.848749999997</v>
      </c>
      <c r="M1041" s="3">
        <f t="shared" si="67"/>
        <v>0.71261145322405017</v>
      </c>
    </row>
    <row r="1042" spans="1:13" x14ac:dyDescent="0.2">
      <c r="A1042" s="1" t="s">
        <v>8</v>
      </c>
      <c r="B1042" s="1" t="s">
        <v>63</v>
      </c>
      <c r="C1042" s="2">
        <v>45.243630000000003</v>
      </c>
      <c r="D1042" s="2">
        <v>4.0944200000000004</v>
      </c>
      <c r="E1042" s="3">
        <f t="shared" si="64"/>
        <v>-0.90950284051036578</v>
      </c>
      <c r="F1042" s="2">
        <v>3304.83718</v>
      </c>
      <c r="G1042" s="2">
        <v>2655.3146999999999</v>
      </c>
      <c r="H1042" s="3">
        <f t="shared" si="65"/>
        <v>-0.19653690775773713</v>
      </c>
      <c r="I1042" s="2">
        <v>3695.9586899999999</v>
      </c>
      <c r="J1042" s="3">
        <f t="shared" si="66"/>
        <v>-0.28156266811521102</v>
      </c>
      <c r="K1042" s="2">
        <v>29297.9264</v>
      </c>
      <c r="L1042" s="2">
        <v>23679.565760000001</v>
      </c>
      <c r="M1042" s="3">
        <f t="shared" si="67"/>
        <v>-0.19176649443695781</v>
      </c>
    </row>
    <row r="1043" spans="1:13" x14ac:dyDescent="0.2">
      <c r="A1043" s="1" t="s">
        <v>7</v>
      </c>
      <c r="B1043" s="1" t="s">
        <v>63</v>
      </c>
      <c r="C1043" s="2">
        <v>6.98081</v>
      </c>
      <c r="D1043" s="2">
        <v>0</v>
      </c>
      <c r="E1043" s="3">
        <f t="shared" si="64"/>
        <v>-1</v>
      </c>
      <c r="F1043" s="2">
        <v>440.36912000000001</v>
      </c>
      <c r="G1043" s="2">
        <v>662.92612999999994</v>
      </c>
      <c r="H1043" s="3">
        <f t="shared" si="65"/>
        <v>0.5053874122690527</v>
      </c>
      <c r="I1043" s="2">
        <v>323.12365</v>
      </c>
      <c r="J1043" s="3">
        <f t="shared" si="66"/>
        <v>1.0516174845140549</v>
      </c>
      <c r="K1043" s="2">
        <v>2483.5474100000001</v>
      </c>
      <c r="L1043" s="2">
        <v>3634.0293000000001</v>
      </c>
      <c r="M1043" s="3">
        <f t="shared" si="67"/>
        <v>0.46324136409379024</v>
      </c>
    </row>
    <row r="1044" spans="1:13" x14ac:dyDescent="0.2">
      <c r="A1044" s="1" t="s">
        <v>6</v>
      </c>
      <c r="B1044" s="1" t="s">
        <v>63</v>
      </c>
      <c r="C1044" s="2">
        <v>1854.9331400000001</v>
      </c>
      <c r="D1044" s="2">
        <v>231.07781</v>
      </c>
      <c r="E1044" s="3">
        <f t="shared" si="64"/>
        <v>-0.87542526195849846</v>
      </c>
      <c r="F1044" s="2">
        <v>30651.856329999999</v>
      </c>
      <c r="G1044" s="2">
        <v>30666.327870000001</v>
      </c>
      <c r="H1044" s="3">
        <f t="shared" si="65"/>
        <v>4.7212605475510649E-4</v>
      </c>
      <c r="I1044" s="2">
        <v>26636.615870000001</v>
      </c>
      <c r="J1044" s="3">
        <f t="shared" si="66"/>
        <v>0.15128468344728963</v>
      </c>
      <c r="K1044" s="2">
        <v>199392.47430999999</v>
      </c>
      <c r="L1044" s="2">
        <v>216221.37934000001</v>
      </c>
      <c r="M1044" s="3">
        <f t="shared" si="67"/>
        <v>8.4400903736395527E-2</v>
      </c>
    </row>
    <row r="1045" spans="1:13" x14ac:dyDescent="0.2">
      <c r="A1045" s="1" t="s">
        <v>5</v>
      </c>
      <c r="B1045" s="1" t="s">
        <v>63</v>
      </c>
      <c r="C1045" s="2">
        <v>0</v>
      </c>
      <c r="D1045" s="2">
        <v>0</v>
      </c>
      <c r="E1045" s="3" t="str">
        <f t="shared" si="64"/>
        <v/>
      </c>
      <c r="F1045" s="2">
        <v>0.30820999999999998</v>
      </c>
      <c r="G1045" s="2">
        <v>0.12256</v>
      </c>
      <c r="H1045" s="3">
        <f t="shared" si="65"/>
        <v>-0.60234904772719888</v>
      </c>
      <c r="I1045" s="2">
        <v>4.2759999999999999E-2</v>
      </c>
      <c r="J1045" s="3">
        <f t="shared" si="66"/>
        <v>1.8662301216089805</v>
      </c>
      <c r="K1045" s="2">
        <v>3094.7898599999999</v>
      </c>
      <c r="L1045" s="2">
        <v>1.93885</v>
      </c>
      <c r="M1045" s="3">
        <f t="shared" si="67"/>
        <v>-0.99937351158310961</v>
      </c>
    </row>
    <row r="1046" spans="1:13" x14ac:dyDescent="0.2">
      <c r="A1046" s="1" t="s">
        <v>4</v>
      </c>
      <c r="B1046" s="1" t="s">
        <v>63</v>
      </c>
      <c r="C1046" s="2">
        <v>206.21948</v>
      </c>
      <c r="D1046" s="2">
        <v>0</v>
      </c>
      <c r="E1046" s="3">
        <f t="shared" si="64"/>
        <v>-1</v>
      </c>
      <c r="F1046" s="2">
        <v>3443.92911</v>
      </c>
      <c r="G1046" s="2">
        <v>2267.96342</v>
      </c>
      <c r="H1046" s="3">
        <f t="shared" si="65"/>
        <v>-0.34146048087499692</v>
      </c>
      <c r="I1046" s="2">
        <v>2360.3646399999998</v>
      </c>
      <c r="J1046" s="3">
        <f t="shared" si="66"/>
        <v>-3.9147010777114355E-2</v>
      </c>
      <c r="K1046" s="2">
        <v>29613.567510000001</v>
      </c>
      <c r="L1046" s="2">
        <v>16931.896280000001</v>
      </c>
      <c r="M1046" s="3">
        <f t="shared" si="67"/>
        <v>-0.42823855064803029</v>
      </c>
    </row>
    <row r="1047" spans="1:13" x14ac:dyDescent="0.2">
      <c r="A1047" s="1" t="s">
        <v>24</v>
      </c>
      <c r="B1047" s="1" t="s">
        <v>63</v>
      </c>
      <c r="C1047" s="2">
        <v>13.92562</v>
      </c>
      <c r="D1047" s="2">
        <v>0</v>
      </c>
      <c r="E1047" s="3">
        <f t="shared" si="64"/>
        <v>-1</v>
      </c>
      <c r="F1047" s="2">
        <v>239.94448</v>
      </c>
      <c r="G1047" s="2">
        <v>237.59967</v>
      </c>
      <c r="H1047" s="3">
        <f t="shared" si="65"/>
        <v>-9.7723023259380648E-3</v>
      </c>
      <c r="I1047" s="2">
        <v>137.24279999999999</v>
      </c>
      <c r="J1047" s="3">
        <f t="shared" si="66"/>
        <v>0.73123595554739507</v>
      </c>
      <c r="K1047" s="2">
        <v>2447.0251400000002</v>
      </c>
      <c r="L1047" s="2">
        <v>1582.1868400000001</v>
      </c>
      <c r="M1047" s="3">
        <f t="shared" si="67"/>
        <v>-0.35342436244851982</v>
      </c>
    </row>
    <row r="1048" spans="1:13" x14ac:dyDescent="0.2">
      <c r="A1048" s="1" t="s">
        <v>3</v>
      </c>
      <c r="B1048" s="1" t="s">
        <v>63</v>
      </c>
      <c r="C1048" s="2">
        <v>83.704400000000007</v>
      </c>
      <c r="D1048" s="2">
        <v>0</v>
      </c>
      <c r="E1048" s="3">
        <f t="shared" si="64"/>
        <v>-1</v>
      </c>
      <c r="F1048" s="2">
        <v>1889.6124</v>
      </c>
      <c r="G1048" s="2">
        <v>2033.37015</v>
      </c>
      <c r="H1048" s="3">
        <f t="shared" si="65"/>
        <v>7.6077903595467511E-2</v>
      </c>
      <c r="I1048" s="2">
        <v>1167.50973</v>
      </c>
      <c r="J1048" s="3">
        <f t="shared" si="66"/>
        <v>0.74163015326647419</v>
      </c>
      <c r="K1048" s="2">
        <v>10011.26325</v>
      </c>
      <c r="L1048" s="2">
        <v>16292.681479999999</v>
      </c>
      <c r="M1048" s="3">
        <f t="shared" si="67"/>
        <v>0.62743512713043481</v>
      </c>
    </row>
    <row r="1049" spans="1:13" x14ac:dyDescent="0.2">
      <c r="A1049" s="1" t="s">
        <v>2</v>
      </c>
      <c r="B1049" s="1" t="s">
        <v>63</v>
      </c>
      <c r="C1049" s="2">
        <v>1823.2913599999999</v>
      </c>
      <c r="D1049" s="2">
        <v>0</v>
      </c>
      <c r="E1049" s="3">
        <f t="shared" si="64"/>
        <v>-1</v>
      </c>
      <c r="F1049" s="2">
        <v>24027.788670000002</v>
      </c>
      <c r="G1049" s="2">
        <v>22371.296709999999</v>
      </c>
      <c r="H1049" s="3">
        <f t="shared" si="65"/>
        <v>-6.894067459766795E-2</v>
      </c>
      <c r="I1049" s="2">
        <v>19628.52821</v>
      </c>
      <c r="J1049" s="3">
        <f t="shared" si="66"/>
        <v>0.13973378292329941</v>
      </c>
      <c r="K1049" s="2">
        <v>190700.94425999999</v>
      </c>
      <c r="L1049" s="2">
        <v>177020.08486999999</v>
      </c>
      <c r="M1049" s="3">
        <f t="shared" si="67"/>
        <v>-7.1739861819182349E-2</v>
      </c>
    </row>
    <row r="1050" spans="1:13" x14ac:dyDescent="0.2">
      <c r="A1050" s="1" t="s">
        <v>26</v>
      </c>
      <c r="B1050" s="1" t="s">
        <v>63</v>
      </c>
      <c r="C1050" s="2">
        <v>0</v>
      </c>
      <c r="D1050" s="2">
        <v>0</v>
      </c>
      <c r="E1050" s="3" t="str">
        <f t="shared" si="64"/>
        <v/>
      </c>
      <c r="F1050" s="2">
        <v>24.79739</v>
      </c>
      <c r="G1050" s="2">
        <v>88.178690000000003</v>
      </c>
      <c r="H1050" s="3">
        <f t="shared" si="65"/>
        <v>2.5559665755146006</v>
      </c>
      <c r="I1050" s="2">
        <v>26.5625</v>
      </c>
      <c r="J1050" s="3">
        <f t="shared" si="66"/>
        <v>2.319668329411765</v>
      </c>
      <c r="K1050" s="2">
        <v>248.98607999999999</v>
      </c>
      <c r="L1050" s="2">
        <v>522.79800999999998</v>
      </c>
      <c r="M1050" s="3">
        <f t="shared" si="67"/>
        <v>1.0997077828607931</v>
      </c>
    </row>
    <row r="1051" spans="1:13" x14ac:dyDescent="0.2">
      <c r="A1051" s="1" t="s">
        <v>30</v>
      </c>
      <c r="B1051" s="1" t="s">
        <v>63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2.7820800000000001</v>
      </c>
      <c r="M1051" s="3" t="str">
        <f t="shared" si="67"/>
        <v/>
      </c>
    </row>
    <row r="1052" spans="1:13" x14ac:dyDescent="0.2">
      <c r="A1052" s="6" t="s">
        <v>0</v>
      </c>
      <c r="B1052" s="6" t="s">
        <v>63</v>
      </c>
      <c r="C1052" s="5">
        <v>7457.0394900000001</v>
      </c>
      <c r="D1052" s="5">
        <v>591.52859999999998</v>
      </c>
      <c r="E1052" s="4">
        <f t="shared" si="64"/>
        <v>-0.92067514181824461</v>
      </c>
      <c r="F1052" s="5">
        <v>135759.66623</v>
      </c>
      <c r="G1052" s="5">
        <v>144108.60251</v>
      </c>
      <c r="H1052" s="4">
        <f t="shared" si="65"/>
        <v>6.1497914011187094E-2</v>
      </c>
      <c r="I1052" s="5">
        <v>126221.28249</v>
      </c>
      <c r="J1052" s="4">
        <f t="shared" si="66"/>
        <v>0.1417139777629588</v>
      </c>
      <c r="K1052" s="5">
        <v>991370.16497000004</v>
      </c>
      <c r="L1052" s="5">
        <v>1037766.00893</v>
      </c>
      <c r="M1052" s="4">
        <f t="shared" si="67"/>
        <v>4.6799717804099972E-2</v>
      </c>
    </row>
    <row r="1053" spans="1:13" x14ac:dyDescent="0.2">
      <c r="A1053" s="1" t="s">
        <v>22</v>
      </c>
      <c r="B1053" s="1" t="s">
        <v>62</v>
      </c>
      <c r="C1053" s="2">
        <v>0</v>
      </c>
      <c r="D1053" s="2">
        <v>0</v>
      </c>
      <c r="E1053" s="3" t="str">
        <f t="shared" si="64"/>
        <v/>
      </c>
      <c r="F1053" s="2">
        <v>251.06654</v>
      </c>
      <c r="G1053" s="2">
        <v>61.996229999999997</v>
      </c>
      <c r="H1053" s="3">
        <f t="shared" si="65"/>
        <v>-0.75306852916362332</v>
      </c>
      <c r="I1053" s="2">
        <v>15.275</v>
      </c>
      <c r="J1053" s="3">
        <f t="shared" si="66"/>
        <v>3.0586729950900162</v>
      </c>
      <c r="K1053" s="2">
        <v>2509.0940000000001</v>
      </c>
      <c r="L1053" s="2">
        <v>508.07501000000002</v>
      </c>
      <c r="M1053" s="3">
        <f t="shared" si="67"/>
        <v>-0.79750658604261138</v>
      </c>
    </row>
    <row r="1054" spans="1:13" x14ac:dyDescent="0.2">
      <c r="A1054" s="1" t="s">
        <v>21</v>
      </c>
      <c r="B1054" s="1" t="s">
        <v>62</v>
      </c>
      <c r="C1054" s="2">
        <v>10.247249999999999</v>
      </c>
      <c r="D1054" s="2">
        <v>40.25</v>
      </c>
      <c r="E1054" s="3">
        <f t="shared" si="64"/>
        <v>2.9278830905852793</v>
      </c>
      <c r="F1054" s="2">
        <v>541.99012000000005</v>
      </c>
      <c r="G1054" s="2">
        <v>2353.43336</v>
      </c>
      <c r="H1054" s="3">
        <f t="shared" si="65"/>
        <v>3.3422071236280093</v>
      </c>
      <c r="I1054" s="2">
        <v>826.19780000000003</v>
      </c>
      <c r="J1054" s="3">
        <f t="shared" si="66"/>
        <v>1.8485108045555192</v>
      </c>
      <c r="K1054" s="2">
        <v>5741.0974699999997</v>
      </c>
      <c r="L1054" s="2">
        <v>8253.9773800000003</v>
      </c>
      <c r="M1054" s="3">
        <f t="shared" si="67"/>
        <v>0.43770026952703889</v>
      </c>
    </row>
    <row r="1055" spans="1:13" x14ac:dyDescent="0.2">
      <c r="A1055" s="1" t="s">
        <v>20</v>
      </c>
      <c r="B1055" s="1" t="s">
        <v>62</v>
      </c>
      <c r="C1055" s="2">
        <v>1.77796</v>
      </c>
      <c r="D1055" s="2">
        <v>0.10172</v>
      </c>
      <c r="E1055" s="3">
        <f t="shared" si="64"/>
        <v>-0.9427883641926702</v>
      </c>
      <c r="F1055" s="2">
        <v>3885.62039</v>
      </c>
      <c r="G1055" s="2">
        <v>67.841759999999994</v>
      </c>
      <c r="H1055" s="3">
        <f t="shared" si="65"/>
        <v>-0.98254030162735484</v>
      </c>
      <c r="I1055" s="2">
        <v>238.10222999999999</v>
      </c>
      <c r="J1055" s="3">
        <f t="shared" si="66"/>
        <v>-0.71507297516701129</v>
      </c>
      <c r="K1055" s="2">
        <v>11923.76757</v>
      </c>
      <c r="L1055" s="2">
        <v>3525.40472</v>
      </c>
      <c r="M1055" s="3">
        <f t="shared" si="67"/>
        <v>-0.70433802073852403</v>
      </c>
    </row>
    <row r="1056" spans="1:13" x14ac:dyDescent="0.2">
      <c r="A1056" s="1" t="s">
        <v>19</v>
      </c>
      <c r="B1056" s="1" t="s">
        <v>62</v>
      </c>
      <c r="C1056" s="2">
        <v>0</v>
      </c>
      <c r="D1056" s="2">
        <v>0</v>
      </c>
      <c r="E1056" s="3" t="str">
        <f t="shared" si="64"/>
        <v/>
      </c>
      <c r="F1056" s="2">
        <v>33.550249999999998</v>
      </c>
      <c r="G1056" s="2">
        <v>128.02457000000001</v>
      </c>
      <c r="H1056" s="3">
        <f t="shared" si="65"/>
        <v>2.8159050975775148</v>
      </c>
      <c r="I1056" s="2">
        <v>13.5002</v>
      </c>
      <c r="J1056" s="3">
        <f t="shared" si="66"/>
        <v>8.4831609902075531</v>
      </c>
      <c r="K1056" s="2">
        <v>614.27102000000002</v>
      </c>
      <c r="L1056" s="2">
        <v>420.09034000000003</v>
      </c>
      <c r="M1056" s="3">
        <f t="shared" si="67"/>
        <v>-0.31611564550123172</v>
      </c>
    </row>
    <row r="1057" spans="1:13" x14ac:dyDescent="0.2">
      <c r="A1057" s="1" t="s">
        <v>18</v>
      </c>
      <c r="B1057" s="1" t="s">
        <v>62</v>
      </c>
      <c r="C1057" s="2">
        <v>0</v>
      </c>
      <c r="D1057" s="2">
        <v>0</v>
      </c>
      <c r="E1057" s="3" t="str">
        <f t="shared" si="64"/>
        <v/>
      </c>
      <c r="F1057" s="2">
        <v>0.6653</v>
      </c>
      <c r="G1057" s="2">
        <v>0.70835000000000004</v>
      </c>
      <c r="H1057" s="3">
        <f t="shared" si="65"/>
        <v>6.4707650683901941E-2</v>
      </c>
      <c r="I1057" s="2">
        <v>0.62617</v>
      </c>
      <c r="J1057" s="3">
        <f t="shared" si="66"/>
        <v>0.13124231438746681</v>
      </c>
      <c r="K1057" s="2">
        <v>6.4771099999999997</v>
      </c>
      <c r="L1057" s="2">
        <v>3.0825800000000001</v>
      </c>
      <c r="M1057" s="3">
        <f t="shared" si="67"/>
        <v>-0.52408095585839976</v>
      </c>
    </row>
    <row r="1058" spans="1:13" x14ac:dyDescent="0.2">
      <c r="A1058" s="1" t="s">
        <v>17</v>
      </c>
      <c r="B1058" s="1" t="s">
        <v>62</v>
      </c>
      <c r="C1058" s="2">
        <v>1.0874900000000001</v>
      </c>
      <c r="D1058" s="2">
        <v>0.21795999999999999</v>
      </c>
      <c r="E1058" s="3">
        <f t="shared" si="64"/>
        <v>-0.79957516850729671</v>
      </c>
      <c r="F1058" s="2">
        <v>185.14658</v>
      </c>
      <c r="G1058" s="2">
        <v>80.447829999999996</v>
      </c>
      <c r="H1058" s="3">
        <f t="shared" si="65"/>
        <v>-0.5654911368063078</v>
      </c>
      <c r="I1058" s="2">
        <v>116.01593</v>
      </c>
      <c r="J1058" s="3">
        <f t="shared" si="66"/>
        <v>-0.30657944990830144</v>
      </c>
      <c r="K1058" s="2">
        <v>1878.37887</v>
      </c>
      <c r="L1058" s="2">
        <v>1171.77889</v>
      </c>
      <c r="M1058" s="3">
        <f t="shared" si="67"/>
        <v>-0.37617543046573987</v>
      </c>
    </row>
    <row r="1059" spans="1:13" x14ac:dyDescent="0.2">
      <c r="A1059" s="1" t="s">
        <v>16</v>
      </c>
      <c r="B1059" s="1" t="s">
        <v>62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0</v>
      </c>
      <c r="L1059" s="2">
        <v>4.04549</v>
      </c>
      <c r="M1059" s="3" t="str">
        <f t="shared" si="67"/>
        <v/>
      </c>
    </row>
    <row r="1060" spans="1:13" x14ac:dyDescent="0.2">
      <c r="A1060" s="1" t="s">
        <v>14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0.37705</v>
      </c>
      <c r="G1060" s="2">
        <v>6.42903</v>
      </c>
      <c r="H1060" s="3">
        <f t="shared" si="65"/>
        <v>16.050868585068294</v>
      </c>
      <c r="I1060" s="2">
        <v>0.27828999999999998</v>
      </c>
      <c r="J1060" s="3">
        <f t="shared" si="66"/>
        <v>22.101908081497719</v>
      </c>
      <c r="K1060" s="2">
        <v>24.68994</v>
      </c>
      <c r="L1060" s="2">
        <v>29.217919999999999</v>
      </c>
      <c r="M1060" s="3">
        <f t="shared" si="67"/>
        <v>0.18339372230147166</v>
      </c>
    </row>
    <row r="1061" spans="1:13" x14ac:dyDescent="0.2">
      <c r="A1061" s="1" t="s">
        <v>13</v>
      </c>
      <c r="B1061" s="1" t="s">
        <v>62</v>
      </c>
      <c r="C1061" s="2">
        <v>0.51785000000000003</v>
      </c>
      <c r="D1061" s="2">
        <v>0</v>
      </c>
      <c r="E1061" s="3">
        <f t="shared" si="64"/>
        <v>-1</v>
      </c>
      <c r="F1061" s="2">
        <v>6518.4346299999997</v>
      </c>
      <c r="G1061" s="2">
        <v>192.81121999999999</v>
      </c>
      <c r="H1061" s="3">
        <f t="shared" si="65"/>
        <v>-0.97042062535802398</v>
      </c>
      <c r="I1061" s="2">
        <v>212.00215</v>
      </c>
      <c r="J1061" s="3">
        <f t="shared" si="66"/>
        <v>-9.052233668384968E-2</v>
      </c>
      <c r="K1061" s="2">
        <v>25411.22855</v>
      </c>
      <c r="L1061" s="2">
        <v>15787.50878</v>
      </c>
      <c r="M1061" s="3">
        <f t="shared" si="67"/>
        <v>-0.37871918514541869</v>
      </c>
    </row>
    <row r="1062" spans="1:13" x14ac:dyDescent="0.2">
      <c r="A1062" s="1" t="s">
        <v>12</v>
      </c>
      <c r="B1062" s="1" t="s">
        <v>62</v>
      </c>
      <c r="C1062" s="2">
        <v>20.064299999999999</v>
      </c>
      <c r="D1062" s="2">
        <v>0</v>
      </c>
      <c r="E1062" s="3">
        <f t="shared" si="64"/>
        <v>-1</v>
      </c>
      <c r="F1062" s="2">
        <v>235.90722</v>
      </c>
      <c r="G1062" s="2">
        <v>19.112909999999999</v>
      </c>
      <c r="H1062" s="3">
        <f t="shared" si="65"/>
        <v>-0.91898124186279673</v>
      </c>
      <c r="I1062" s="2">
        <v>34.591070000000002</v>
      </c>
      <c r="J1062" s="3">
        <f t="shared" si="66"/>
        <v>-0.44746115110055862</v>
      </c>
      <c r="K1062" s="2">
        <v>1243.61905</v>
      </c>
      <c r="L1062" s="2">
        <v>660.38318000000004</v>
      </c>
      <c r="M1062" s="3">
        <f t="shared" si="67"/>
        <v>-0.46898274033354503</v>
      </c>
    </row>
    <row r="1063" spans="1:13" x14ac:dyDescent="0.2">
      <c r="A1063" s="1" t="s">
        <v>11</v>
      </c>
      <c r="B1063" s="1" t="s">
        <v>62</v>
      </c>
      <c r="C1063" s="2">
        <v>0</v>
      </c>
      <c r="D1063" s="2">
        <v>0</v>
      </c>
      <c r="E1063" s="3" t="str">
        <f t="shared" si="64"/>
        <v/>
      </c>
      <c r="F1063" s="2">
        <v>36.977679999999999</v>
      </c>
      <c r="G1063" s="2">
        <v>4.2555300000000003</v>
      </c>
      <c r="H1063" s="3">
        <f t="shared" si="65"/>
        <v>-0.88491625218239756</v>
      </c>
      <c r="I1063" s="2">
        <v>154.96088</v>
      </c>
      <c r="J1063" s="3">
        <f t="shared" si="66"/>
        <v>-0.97253803669674566</v>
      </c>
      <c r="K1063" s="2">
        <v>725.17782</v>
      </c>
      <c r="L1063" s="2">
        <v>1375.47577</v>
      </c>
      <c r="M1063" s="3">
        <f t="shared" si="67"/>
        <v>0.896742746489406</v>
      </c>
    </row>
    <row r="1064" spans="1:13" x14ac:dyDescent="0.2">
      <c r="A1064" s="1" t="s">
        <v>10</v>
      </c>
      <c r="B1064" s="1" t="s">
        <v>62</v>
      </c>
      <c r="C1064" s="2">
        <v>1.4313400000000001</v>
      </c>
      <c r="D1064" s="2">
        <v>0</v>
      </c>
      <c r="E1064" s="3">
        <f t="shared" si="64"/>
        <v>-1</v>
      </c>
      <c r="F1064" s="2">
        <v>1243.3602900000001</v>
      </c>
      <c r="G1064" s="2">
        <v>605.24053000000004</v>
      </c>
      <c r="H1064" s="3">
        <f t="shared" si="65"/>
        <v>-0.51322192379169518</v>
      </c>
      <c r="I1064" s="2">
        <v>565.88500999999997</v>
      </c>
      <c r="J1064" s="3">
        <f t="shared" si="66"/>
        <v>6.9546850163074714E-2</v>
      </c>
      <c r="K1064" s="2">
        <v>7957.9756699999998</v>
      </c>
      <c r="L1064" s="2">
        <v>5997.1294799999996</v>
      </c>
      <c r="M1064" s="3">
        <f t="shared" si="67"/>
        <v>-0.24640012376413811</v>
      </c>
    </row>
    <row r="1065" spans="1:13" x14ac:dyDescent="0.2">
      <c r="A1065" s="1" t="s">
        <v>28</v>
      </c>
      <c r="B1065" s="1" t="s">
        <v>62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31.231750000000002</v>
      </c>
      <c r="L1065" s="2">
        <v>44.418010000000002</v>
      </c>
      <c r="M1065" s="3">
        <f t="shared" si="67"/>
        <v>0.42220688882307278</v>
      </c>
    </row>
    <row r="1066" spans="1:13" x14ac:dyDescent="0.2">
      <c r="A1066" s="1" t="s">
        <v>9</v>
      </c>
      <c r="B1066" s="1" t="s">
        <v>62</v>
      </c>
      <c r="C1066" s="2">
        <v>0</v>
      </c>
      <c r="D1066" s="2">
        <v>0</v>
      </c>
      <c r="E1066" s="3" t="str">
        <f t="shared" si="64"/>
        <v/>
      </c>
      <c r="F1066" s="2">
        <v>58.193719999999999</v>
      </c>
      <c r="G1066" s="2">
        <v>1.78529</v>
      </c>
      <c r="H1066" s="3">
        <f t="shared" si="65"/>
        <v>-0.96932160377442789</v>
      </c>
      <c r="I1066" s="2">
        <v>47.612319999999997</v>
      </c>
      <c r="J1066" s="3">
        <f t="shared" si="66"/>
        <v>-0.96250361251037542</v>
      </c>
      <c r="K1066" s="2">
        <v>179.42112</v>
      </c>
      <c r="L1066" s="2">
        <v>347.27854000000002</v>
      </c>
      <c r="M1066" s="3">
        <f t="shared" si="67"/>
        <v>0.93554995086420156</v>
      </c>
    </row>
    <row r="1067" spans="1:13" x14ac:dyDescent="0.2">
      <c r="A1067" s="1" t="s">
        <v>8</v>
      </c>
      <c r="B1067" s="1" t="s">
        <v>62</v>
      </c>
      <c r="C1067" s="2">
        <v>5.1277699999999999</v>
      </c>
      <c r="D1067" s="2">
        <v>0</v>
      </c>
      <c r="E1067" s="3">
        <f t="shared" si="64"/>
        <v>-1</v>
      </c>
      <c r="F1067" s="2">
        <v>442.04995000000002</v>
      </c>
      <c r="G1067" s="2">
        <v>245.36760000000001</v>
      </c>
      <c r="H1067" s="3">
        <f t="shared" si="65"/>
        <v>-0.44493241091872082</v>
      </c>
      <c r="I1067" s="2">
        <v>138.28242</v>
      </c>
      <c r="J1067" s="3">
        <f t="shared" si="66"/>
        <v>0.77439474952781429</v>
      </c>
      <c r="K1067" s="2">
        <v>7835.0983399999996</v>
      </c>
      <c r="L1067" s="2">
        <v>2024.9210499999999</v>
      </c>
      <c r="M1067" s="3">
        <f t="shared" si="67"/>
        <v>-0.74155767265073025</v>
      </c>
    </row>
    <row r="1068" spans="1:13" x14ac:dyDescent="0.2">
      <c r="A1068" s="1" t="s">
        <v>7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34.507550000000002</v>
      </c>
      <c r="G1068" s="2">
        <v>60.334150000000001</v>
      </c>
      <c r="H1068" s="3">
        <f t="shared" si="65"/>
        <v>0.74843331386899381</v>
      </c>
      <c r="I1068" s="2">
        <v>98.972660000000005</v>
      </c>
      <c r="J1068" s="3">
        <f t="shared" si="66"/>
        <v>-0.39039579213087738</v>
      </c>
      <c r="K1068" s="2">
        <v>500.48268999999999</v>
      </c>
      <c r="L1068" s="2">
        <v>625.36838999999998</v>
      </c>
      <c r="M1068" s="3">
        <f t="shared" si="67"/>
        <v>0.2495305082379573</v>
      </c>
    </row>
    <row r="1069" spans="1:13" x14ac:dyDescent="0.2">
      <c r="A1069" s="1" t="s">
        <v>6</v>
      </c>
      <c r="B1069" s="1" t="s">
        <v>62</v>
      </c>
      <c r="C1069" s="2">
        <v>66.518109999999993</v>
      </c>
      <c r="D1069" s="2">
        <v>0</v>
      </c>
      <c r="E1069" s="3">
        <f t="shared" si="64"/>
        <v>-1</v>
      </c>
      <c r="F1069" s="2">
        <v>2328.07782</v>
      </c>
      <c r="G1069" s="2">
        <v>1242.08384</v>
      </c>
      <c r="H1069" s="3">
        <f t="shared" si="65"/>
        <v>-0.46647666614512051</v>
      </c>
      <c r="I1069" s="2">
        <v>831.25810000000001</v>
      </c>
      <c r="J1069" s="3">
        <f t="shared" si="66"/>
        <v>0.49422163826132937</v>
      </c>
      <c r="K1069" s="2">
        <v>13706.82173</v>
      </c>
      <c r="L1069" s="2">
        <v>9996.9559300000001</v>
      </c>
      <c r="M1069" s="3">
        <f t="shared" si="67"/>
        <v>-0.27065835341538358</v>
      </c>
    </row>
    <row r="1070" spans="1:13" x14ac:dyDescent="0.2">
      <c r="A1070" s="1" t="s">
        <v>5</v>
      </c>
      <c r="B1070" s="1" t="s">
        <v>62</v>
      </c>
      <c r="C1070" s="2">
        <v>0.21404000000000001</v>
      </c>
      <c r="D1070" s="2">
        <v>0</v>
      </c>
      <c r="E1070" s="3">
        <f t="shared" si="64"/>
        <v>-1</v>
      </c>
      <c r="F1070" s="2">
        <v>7.2140399999999998</v>
      </c>
      <c r="G1070" s="2">
        <v>13.294370000000001</v>
      </c>
      <c r="H1070" s="3">
        <f t="shared" si="65"/>
        <v>0.8428467266607893</v>
      </c>
      <c r="I1070" s="2">
        <v>0.74260000000000004</v>
      </c>
      <c r="J1070" s="3">
        <f t="shared" si="66"/>
        <v>16.902464314570427</v>
      </c>
      <c r="K1070" s="2">
        <v>21.84684</v>
      </c>
      <c r="L1070" s="2">
        <v>41.045360000000002</v>
      </c>
      <c r="M1070" s="3">
        <f t="shared" si="67"/>
        <v>0.87877789190564859</v>
      </c>
    </row>
    <row r="1071" spans="1:13" x14ac:dyDescent="0.2">
      <c r="A1071" s="1" t="s">
        <v>4</v>
      </c>
      <c r="B1071" s="1" t="s">
        <v>62</v>
      </c>
      <c r="C1071" s="2">
        <v>10.21199</v>
      </c>
      <c r="D1071" s="2">
        <v>18.38336</v>
      </c>
      <c r="E1071" s="3">
        <f t="shared" si="64"/>
        <v>0.80017410906199471</v>
      </c>
      <c r="F1071" s="2">
        <v>582.59798999999998</v>
      </c>
      <c r="G1071" s="2">
        <v>222.10936000000001</v>
      </c>
      <c r="H1071" s="3">
        <f t="shared" si="65"/>
        <v>-0.61876051100004648</v>
      </c>
      <c r="I1071" s="2">
        <v>140.78939</v>
      </c>
      <c r="J1071" s="3">
        <f t="shared" si="66"/>
        <v>0.57760013023708678</v>
      </c>
      <c r="K1071" s="2">
        <v>3888.9750600000002</v>
      </c>
      <c r="L1071" s="2">
        <v>2010.58503</v>
      </c>
      <c r="M1071" s="3">
        <f t="shared" si="67"/>
        <v>-0.48300387660495825</v>
      </c>
    </row>
    <row r="1072" spans="1:13" x14ac:dyDescent="0.2">
      <c r="A1072" s="1" t="s">
        <v>3</v>
      </c>
      <c r="B1072" s="1" t="s">
        <v>62</v>
      </c>
      <c r="C1072" s="2">
        <v>0</v>
      </c>
      <c r="D1072" s="2">
        <v>0</v>
      </c>
      <c r="E1072" s="3" t="str">
        <f t="shared" si="64"/>
        <v/>
      </c>
      <c r="F1072" s="2">
        <v>75.923180000000002</v>
      </c>
      <c r="G1072" s="2">
        <v>317.62423000000001</v>
      </c>
      <c r="H1072" s="3">
        <f t="shared" si="65"/>
        <v>3.1834948167344939</v>
      </c>
      <c r="I1072" s="2">
        <v>199.11070000000001</v>
      </c>
      <c r="J1072" s="3">
        <f t="shared" si="66"/>
        <v>0.59521427025267859</v>
      </c>
      <c r="K1072" s="2">
        <v>1223.7195999999999</v>
      </c>
      <c r="L1072" s="2">
        <v>2395.6410299999998</v>
      </c>
      <c r="M1072" s="3">
        <f t="shared" si="67"/>
        <v>0.95767153684553219</v>
      </c>
    </row>
    <row r="1073" spans="1:13" x14ac:dyDescent="0.2">
      <c r="A1073" s="1" t="s">
        <v>27</v>
      </c>
      <c r="B1073" s="1" t="s">
        <v>62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3.3815499999999998</v>
      </c>
      <c r="M1073" s="3" t="str">
        <f t="shared" si="67"/>
        <v/>
      </c>
    </row>
    <row r="1074" spans="1:13" x14ac:dyDescent="0.2">
      <c r="A1074" s="1" t="s">
        <v>2</v>
      </c>
      <c r="B1074" s="1" t="s">
        <v>62</v>
      </c>
      <c r="C1074" s="2">
        <v>12.43282</v>
      </c>
      <c r="D1074" s="2">
        <v>0</v>
      </c>
      <c r="E1074" s="3">
        <f t="shared" si="64"/>
        <v>-1</v>
      </c>
      <c r="F1074" s="2">
        <v>314.48210999999998</v>
      </c>
      <c r="G1074" s="2">
        <v>191.69582</v>
      </c>
      <c r="H1074" s="3">
        <f t="shared" si="65"/>
        <v>-0.39043966602742519</v>
      </c>
      <c r="I1074" s="2">
        <v>150.68567999999999</v>
      </c>
      <c r="J1074" s="3">
        <f t="shared" si="66"/>
        <v>0.27215684994088374</v>
      </c>
      <c r="K1074" s="2">
        <v>2371.9463999999998</v>
      </c>
      <c r="L1074" s="2">
        <v>1320.1303600000001</v>
      </c>
      <c r="M1074" s="3">
        <f t="shared" si="67"/>
        <v>-0.44344005412601217</v>
      </c>
    </row>
    <row r="1075" spans="1:13" x14ac:dyDescent="0.2">
      <c r="A1075" s="1" t="s">
        <v>26</v>
      </c>
      <c r="B1075" s="1" t="s">
        <v>62</v>
      </c>
      <c r="C1075" s="2">
        <v>0</v>
      </c>
      <c r="D1075" s="2">
        <v>0</v>
      </c>
      <c r="E1075" s="3" t="str">
        <f t="shared" si="64"/>
        <v/>
      </c>
      <c r="F1075" s="2">
        <v>34.353490000000001</v>
      </c>
      <c r="G1075" s="2">
        <v>0</v>
      </c>
      <c r="H1075" s="3">
        <f t="shared" si="65"/>
        <v>-1</v>
      </c>
      <c r="I1075" s="2">
        <v>0</v>
      </c>
      <c r="J1075" s="3" t="str">
        <f t="shared" si="66"/>
        <v/>
      </c>
      <c r="K1075" s="2">
        <v>118.58795000000001</v>
      </c>
      <c r="L1075" s="2">
        <v>87.230069999999998</v>
      </c>
      <c r="M1075" s="3">
        <f t="shared" si="67"/>
        <v>-0.26442720360711192</v>
      </c>
    </row>
    <row r="1076" spans="1:13" x14ac:dyDescent="0.2">
      <c r="A1076" s="1" t="s">
        <v>30</v>
      </c>
      <c r="B1076" s="1" t="s">
        <v>62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2.2921200000000002</v>
      </c>
      <c r="M1076" s="3" t="str">
        <f t="shared" si="67"/>
        <v/>
      </c>
    </row>
    <row r="1077" spans="1:13" x14ac:dyDescent="0.2">
      <c r="A1077" s="6" t="s">
        <v>0</v>
      </c>
      <c r="B1077" s="6" t="s">
        <v>62</v>
      </c>
      <c r="C1077" s="5">
        <v>129.63092</v>
      </c>
      <c r="D1077" s="5">
        <v>58.953040000000001</v>
      </c>
      <c r="E1077" s="4">
        <f t="shared" si="64"/>
        <v>-0.54522393268519576</v>
      </c>
      <c r="F1077" s="5">
        <v>16810.495900000002</v>
      </c>
      <c r="G1077" s="5">
        <v>5814.5959800000001</v>
      </c>
      <c r="H1077" s="4">
        <f t="shared" si="65"/>
        <v>-0.6541091937686383</v>
      </c>
      <c r="I1077" s="5">
        <v>3784.8886000000002</v>
      </c>
      <c r="J1077" s="4">
        <f t="shared" si="66"/>
        <v>0.53626608191321656</v>
      </c>
      <c r="K1077" s="5">
        <v>87913.908549999993</v>
      </c>
      <c r="L1077" s="5">
        <v>56635.416980000002</v>
      </c>
      <c r="M1077" s="4">
        <f t="shared" si="67"/>
        <v>-0.35578547337831901</v>
      </c>
    </row>
    <row r="1078" spans="1:13" x14ac:dyDescent="0.2">
      <c r="A1078" s="1" t="s">
        <v>22</v>
      </c>
      <c r="B1078" s="1" t="s">
        <v>61</v>
      </c>
      <c r="C1078" s="2">
        <v>0</v>
      </c>
      <c r="D1078" s="2">
        <v>0</v>
      </c>
      <c r="E1078" s="3" t="str">
        <f t="shared" si="64"/>
        <v/>
      </c>
      <c r="F1078" s="2">
        <v>1.1100000000000001</v>
      </c>
      <c r="G1078" s="2">
        <v>0</v>
      </c>
      <c r="H1078" s="3">
        <f t="shared" si="65"/>
        <v>-1</v>
      </c>
      <c r="I1078" s="2">
        <v>2.8624999999999998</v>
      </c>
      <c r="J1078" s="3">
        <f t="shared" si="66"/>
        <v>-1</v>
      </c>
      <c r="K1078" s="2">
        <v>22.885999999999999</v>
      </c>
      <c r="L1078" s="2">
        <v>6.6025</v>
      </c>
      <c r="M1078" s="3">
        <f t="shared" si="67"/>
        <v>-0.71150485012671494</v>
      </c>
    </row>
    <row r="1079" spans="1:13" x14ac:dyDescent="0.2">
      <c r="A1079" s="1" t="s">
        <v>21</v>
      </c>
      <c r="B1079" s="1" t="s">
        <v>61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8.5169999999999996E-2</v>
      </c>
      <c r="L1079" s="2">
        <v>0.42837999999999998</v>
      </c>
      <c r="M1079" s="3">
        <f t="shared" si="67"/>
        <v>4.0297052952917696</v>
      </c>
    </row>
    <row r="1080" spans="1:13" x14ac:dyDescent="0.2">
      <c r="A1080" s="1" t="s">
        <v>20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5.2131800000000004</v>
      </c>
      <c r="G1080" s="2">
        <v>25.326319999999999</v>
      </c>
      <c r="H1080" s="3">
        <f t="shared" si="65"/>
        <v>3.8581326560755622</v>
      </c>
      <c r="I1080" s="2">
        <v>0</v>
      </c>
      <c r="J1080" s="3" t="str">
        <f t="shared" si="66"/>
        <v/>
      </c>
      <c r="K1080" s="2">
        <v>118.25062</v>
      </c>
      <c r="L1080" s="2">
        <v>58.12668</v>
      </c>
      <c r="M1080" s="3">
        <f t="shared" si="67"/>
        <v>-0.50844502971739169</v>
      </c>
    </row>
    <row r="1081" spans="1:13" x14ac:dyDescent="0.2">
      <c r="A1081" s="1" t="s">
        <v>18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1.8</v>
      </c>
      <c r="L1081" s="2">
        <v>0</v>
      </c>
      <c r="M1081" s="3">
        <f t="shared" si="67"/>
        <v>-1</v>
      </c>
    </row>
    <row r="1082" spans="1:13" x14ac:dyDescent="0.2">
      <c r="A1082" s="1" t="s">
        <v>17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60.992980000000003</v>
      </c>
      <c r="L1082" s="2">
        <v>4.8191899999999999</v>
      </c>
      <c r="M1082" s="3">
        <f t="shared" si="67"/>
        <v>-0.92098779236561323</v>
      </c>
    </row>
    <row r="1083" spans="1:13" x14ac:dyDescent="0.2">
      <c r="A1083" s="1" t="s">
        <v>14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1.365</v>
      </c>
      <c r="L1083" s="2">
        <v>0</v>
      </c>
      <c r="M1083" s="3">
        <f t="shared" si="67"/>
        <v>-1</v>
      </c>
    </row>
    <row r="1084" spans="1:13" x14ac:dyDescent="0.2">
      <c r="A1084" s="1" t="s">
        <v>13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0</v>
      </c>
      <c r="M1084" s="3" t="str">
        <f t="shared" si="67"/>
        <v/>
      </c>
    </row>
    <row r="1085" spans="1:13" x14ac:dyDescent="0.2">
      <c r="A1085" s="1" t="s">
        <v>12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6.5635899999999996</v>
      </c>
      <c r="G1085" s="2">
        <v>10.16544</v>
      </c>
      <c r="H1085" s="3">
        <f t="shared" si="65"/>
        <v>0.54876218654730113</v>
      </c>
      <c r="I1085" s="2">
        <v>0</v>
      </c>
      <c r="J1085" s="3" t="str">
        <f t="shared" si="66"/>
        <v/>
      </c>
      <c r="K1085" s="2">
        <v>85.692319999999995</v>
      </c>
      <c r="L1085" s="2">
        <v>725.00662999999997</v>
      </c>
      <c r="M1085" s="3">
        <f t="shared" si="67"/>
        <v>7.4605788476726964</v>
      </c>
    </row>
    <row r="1086" spans="1:13" x14ac:dyDescent="0.2">
      <c r="A1086" s="1" t="s">
        <v>11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13.682</v>
      </c>
      <c r="G1086" s="2">
        <v>6.4</v>
      </c>
      <c r="H1086" s="3">
        <f t="shared" si="65"/>
        <v>-0.53223212980558399</v>
      </c>
      <c r="I1086" s="2">
        <v>44.256999999999998</v>
      </c>
      <c r="J1086" s="3">
        <f t="shared" si="66"/>
        <v>-0.85539010777956026</v>
      </c>
      <c r="K1086" s="2">
        <v>93.867630000000005</v>
      </c>
      <c r="L1086" s="2">
        <v>117.886</v>
      </c>
      <c r="M1086" s="3">
        <f t="shared" si="67"/>
        <v>0.25587489531801322</v>
      </c>
    </row>
    <row r="1087" spans="1:13" x14ac:dyDescent="0.2">
      <c r="A1087" s="1" t="s">
        <v>10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165.93396000000001</v>
      </c>
      <c r="G1087" s="2">
        <v>187.35113999999999</v>
      </c>
      <c r="H1087" s="3">
        <f t="shared" si="65"/>
        <v>0.12907050491653416</v>
      </c>
      <c r="I1087" s="2">
        <v>48.62229</v>
      </c>
      <c r="J1087" s="3">
        <f t="shared" si="66"/>
        <v>2.853194491662157</v>
      </c>
      <c r="K1087" s="2">
        <v>1406.63066</v>
      </c>
      <c r="L1087" s="2">
        <v>789.73422000000005</v>
      </c>
      <c r="M1087" s="3">
        <f t="shared" si="67"/>
        <v>-0.43856319753473882</v>
      </c>
    </row>
    <row r="1088" spans="1:13" x14ac:dyDescent="0.2">
      <c r="A1088" s="1" t="s">
        <v>9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43.999510000000001</v>
      </c>
      <c r="H1088" s="3" t="str">
        <f t="shared" si="65"/>
        <v/>
      </c>
      <c r="I1088" s="2">
        <v>15.025919999999999</v>
      </c>
      <c r="J1088" s="3">
        <f t="shared" si="66"/>
        <v>1.9282406667944461</v>
      </c>
      <c r="K1088" s="2">
        <v>2.2242000000000002</v>
      </c>
      <c r="L1088" s="2">
        <v>129.75259</v>
      </c>
      <c r="M1088" s="3">
        <f t="shared" si="67"/>
        <v>57.336745796241338</v>
      </c>
    </row>
    <row r="1089" spans="1:13" x14ac:dyDescent="0.2">
      <c r="A1089" s="1" t="s">
        <v>8</v>
      </c>
      <c r="B1089" s="1" t="s">
        <v>61</v>
      </c>
      <c r="C1089" s="2">
        <v>0</v>
      </c>
      <c r="D1089" s="2">
        <v>0</v>
      </c>
      <c r="E1089" s="3" t="str">
        <f t="shared" si="64"/>
        <v/>
      </c>
      <c r="F1089" s="2">
        <v>63.404170000000001</v>
      </c>
      <c r="G1089" s="2">
        <v>6.2356699999999998</v>
      </c>
      <c r="H1089" s="3">
        <f t="shared" si="65"/>
        <v>-0.90165205222306355</v>
      </c>
      <c r="I1089" s="2">
        <v>160.51954000000001</v>
      </c>
      <c r="J1089" s="3">
        <f t="shared" si="66"/>
        <v>-0.9611532029060138</v>
      </c>
      <c r="K1089" s="2">
        <v>1670.4105099999999</v>
      </c>
      <c r="L1089" s="2">
        <v>2009.9178199999999</v>
      </c>
      <c r="M1089" s="3">
        <f t="shared" si="67"/>
        <v>0.20324782918182183</v>
      </c>
    </row>
    <row r="1090" spans="1:13" x14ac:dyDescent="0.2">
      <c r="A1090" s="1" t="s">
        <v>6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3.5400000000000002E-3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15.21</v>
      </c>
      <c r="L1090" s="2">
        <v>3.31854</v>
      </c>
      <c r="M1090" s="3">
        <f t="shared" si="67"/>
        <v>-0.78181854043392507</v>
      </c>
    </row>
    <row r="1091" spans="1:13" x14ac:dyDescent="0.2">
      <c r="A1091" s="1" t="s">
        <v>4</v>
      </c>
      <c r="B1091" s="1" t="s">
        <v>61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40.27901</v>
      </c>
      <c r="L1091" s="2">
        <v>0</v>
      </c>
      <c r="M1091" s="3">
        <f t="shared" si="67"/>
        <v>-1</v>
      </c>
    </row>
    <row r="1092" spans="1:13" x14ac:dyDescent="0.2">
      <c r="A1092" s="1" t="s">
        <v>3</v>
      </c>
      <c r="B1092" s="1" t="s">
        <v>61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27.651309999999999</v>
      </c>
      <c r="H1092" s="3" t="str">
        <f t="shared" si="65"/>
        <v/>
      </c>
      <c r="I1092" s="2">
        <v>81.5</v>
      </c>
      <c r="J1092" s="3">
        <f t="shared" si="66"/>
        <v>-0.66072012269938651</v>
      </c>
      <c r="K1092" s="2">
        <v>39.15</v>
      </c>
      <c r="L1092" s="2">
        <v>748.22463000000005</v>
      </c>
      <c r="M1092" s="3">
        <f t="shared" si="67"/>
        <v>18.111740229885058</v>
      </c>
    </row>
    <row r="1093" spans="1:13" x14ac:dyDescent="0.2">
      <c r="A1093" s="1" t="s">
        <v>2</v>
      </c>
      <c r="B1093" s="1" t="s">
        <v>61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3.1709999999999998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26</v>
      </c>
      <c r="B1094" s="1" t="s">
        <v>61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7.4381399999999998</v>
      </c>
      <c r="M1094" s="3" t="str">
        <f t="shared" si="71"/>
        <v/>
      </c>
    </row>
    <row r="1095" spans="1:13" x14ac:dyDescent="0.2">
      <c r="A1095" s="6" t="s">
        <v>0</v>
      </c>
      <c r="B1095" s="6" t="s">
        <v>61</v>
      </c>
      <c r="C1095" s="5">
        <v>0</v>
      </c>
      <c r="D1095" s="5">
        <v>0</v>
      </c>
      <c r="E1095" s="4" t="str">
        <f t="shared" si="68"/>
        <v/>
      </c>
      <c r="F1095" s="5">
        <v>255.90690000000001</v>
      </c>
      <c r="G1095" s="5">
        <v>307.13292999999999</v>
      </c>
      <c r="H1095" s="4">
        <f t="shared" si="69"/>
        <v>0.2001744775150649</v>
      </c>
      <c r="I1095" s="5">
        <v>352.78724999999997</v>
      </c>
      <c r="J1095" s="4">
        <f t="shared" si="70"/>
        <v>-0.12941034575370847</v>
      </c>
      <c r="K1095" s="5">
        <v>3562.0151000000001</v>
      </c>
      <c r="L1095" s="5">
        <v>4601.2553200000002</v>
      </c>
      <c r="M1095" s="4">
        <f t="shared" si="71"/>
        <v>0.29175626459303894</v>
      </c>
    </row>
    <row r="1096" spans="1:13" x14ac:dyDescent="0.2">
      <c r="A1096" s="1" t="s">
        <v>22</v>
      </c>
      <c r="B1096" s="1" t="s">
        <v>60</v>
      </c>
      <c r="C1096" s="2">
        <v>0</v>
      </c>
      <c r="D1096" s="2">
        <v>0</v>
      </c>
      <c r="E1096" s="3" t="str">
        <f t="shared" si="68"/>
        <v/>
      </c>
      <c r="F1096" s="2">
        <v>209.23218</v>
      </c>
      <c r="G1096" s="2">
        <v>45.507019999999997</v>
      </c>
      <c r="H1096" s="3">
        <f t="shared" si="69"/>
        <v>-0.78250467972947568</v>
      </c>
      <c r="I1096" s="2">
        <v>22.851669999999999</v>
      </c>
      <c r="J1096" s="3">
        <f t="shared" si="70"/>
        <v>0.99140894297878446</v>
      </c>
      <c r="K1096" s="2">
        <v>765.27336000000003</v>
      </c>
      <c r="L1096" s="2">
        <v>371.08465000000001</v>
      </c>
      <c r="M1096" s="3">
        <f t="shared" si="71"/>
        <v>-0.51509529875703497</v>
      </c>
    </row>
    <row r="1097" spans="1:13" x14ac:dyDescent="0.2">
      <c r="A1097" s="1" t="s">
        <v>21</v>
      </c>
      <c r="B1097" s="1" t="s">
        <v>60</v>
      </c>
      <c r="C1097" s="2">
        <v>0</v>
      </c>
      <c r="D1097" s="2">
        <v>0</v>
      </c>
      <c r="E1097" s="3" t="str">
        <f t="shared" si="68"/>
        <v/>
      </c>
      <c r="F1097" s="2">
        <v>127.46118</v>
      </c>
      <c r="G1097" s="2">
        <v>172.80792</v>
      </c>
      <c r="H1097" s="3">
        <f t="shared" si="69"/>
        <v>0.35576902708730618</v>
      </c>
      <c r="I1097" s="2">
        <v>230.09406000000001</v>
      </c>
      <c r="J1097" s="3">
        <f t="shared" si="70"/>
        <v>-0.2489683566798726</v>
      </c>
      <c r="K1097" s="2">
        <v>320.34721999999999</v>
      </c>
      <c r="L1097" s="2">
        <v>1036.9481699999999</v>
      </c>
      <c r="M1097" s="3">
        <f t="shared" si="71"/>
        <v>2.2369507373905098</v>
      </c>
    </row>
    <row r="1098" spans="1:13" x14ac:dyDescent="0.2">
      <c r="A1098" s="1" t="s">
        <v>20</v>
      </c>
      <c r="B1098" s="1" t="s">
        <v>60</v>
      </c>
      <c r="C1098" s="2">
        <v>0</v>
      </c>
      <c r="D1098" s="2">
        <v>62.311160000000001</v>
      </c>
      <c r="E1098" s="3" t="str">
        <f t="shared" si="68"/>
        <v/>
      </c>
      <c r="F1098" s="2">
        <v>1.4407300000000001</v>
      </c>
      <c r="G1098" s="2">
        <v>102.31644</v>
      </c>
      <c r="H1098" s="3">
        <f t="shared" si="69"/>
        <v>70.017081618346253</v>
      </c>
      <c r="I1098" s="2">
        <v>18.244430000000001</v>
      </c>
      <c r="J1098" s="3">
        <f t="shared" si="70"/>
        <v>4.6080918943480285</v>
      </c>
      <c r="K1098" s="2">
        <v>103.08165</v>
      </c>
      <c r="L1098" s="2">
        <v>476.80991999999998</v>
      </c>
      <c r="M1098" s="3">
        <f t="shared" si="71"/>
        <v>3.6255557608943976</v>
      </c>
    </row>
    <row r="1099" spans="1:13" x14ac:dyDescent="0.2">
      <c r="A1099" s="1" t="s">
        <v>19</v>
      </c>
      <c r="B1099" s="1" t="s">
        <v>60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17</v>
      </c>
      <c r="B1100" s="1" t="s">
        <v>60</v>
      </c>
      <c r="C1100" s="2">
        <v>3.48583</v>
      </c>
      <c r="D1100" s="2">
        <v>0</v>
      </c>
      <c r="E1100" s="3">
        <f t="shared" si="68"/>
        <v>-1</v>
      </c>
      <c r="F1100" s="2">
        <v>9.5552799999999998</v>
      </c>
      <c r="G1100" s="2">
        <v>9.7114700000000003</v>
      </c>
      <c r="H1100" s="3">
        <f t="shared" si="69"/>
        <v>1.6345936487470958E-2</v>
      </c>
      <c r="I1100" s="2">
        <v>2.27779</v>
      </c>
      <c r="J1100" s="3">
        <f t="shared" si="70"/>
        <v>3.2635493175402477</v>
      </c>
      <c r="K1100" s="2">
        <v>149.58995999999999</v>
      </c>
      <c r="L1100" s="2">
        <v>117.85323</v>
      </c>
      <c r="M1100" s="3">
        <f t="shared" si="71"/>
        <v>-0.21215815553396766</v>
      </c>
    </row>
    <row r="1101" spans="1:13" x14ac:dyDescent="0.2">
      <c r="A1101" s="1" t="s">
        <v>16</v>
      </c>
      <c r="B1101" s="1" t="s">
        <v>60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3.98014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13.773070000000001</v>
      </c>
      <c r="M1101" s="3" t="str">
        <f t="shared" si="71"/>
        <v/>
      </c>
    </row>
    <row r="1102" spans="1:13" x14ac:dyDescent="0.2">
      <c r="A1102" s="1" t="s">
        <v>14</v>
      </c>
      <c r="B1102" s="1" t="s">
        <v>60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7.145E-2</v>
      </c>
      <c r="L1102" s="2">
        <v>7.7590000000000006E-2</v>
      </c>
      <c r="M1102" s="3">
        <f t="shared" si="71"/>
        <v>8.5934219734079775E-2</v>
      </c>
    </row>
    <row r="1103" spans="1:13" x14ac:dyDescent="0.2">
      <c r="A1103" s="1" t="s">
        <v>13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7404.9247800000003</v>
      </c>
      <c r="G1103" s="2">
        <v>133.89660000000001</v>
      </c>
      <c r="H1103" s="3">
        <f t="shared" si="69"/>
        <v>-0.981917898698763</v>
      </c>
      <c r="I1103" s="2">
        <v>90.333399999999997</v>
      </c>
      <c r="J1103" s="3">
        <f t="shared" si="70"/>
        <v>0.48224909059107723</v>
      </c>
      <c r="K1103" s="2">
        <v>36180.525000000001</v>
      </c>
      <c r="L1103" s="2">
        <v>1323.7798299999999</v>
      </c>
      <c r="M1103" s="3">
        <f t="shared" si="71"/>
        <v>-0.96341181257043673</v>
      </c>
    </row>
    <row r="1104" spans="1:13" x14ac:dyDescent="0.2">
      <c r="A1104" s="1" t="s">
        <v>12</v>
      </c>
      <c r="B1104" s="1" t="s">
        <v>60</v>
      </c>
      <c r="C1104" s="2">
        <v>113.61024999999999</v>
      </c>
      <c r="D1104" s="2">
        <v>0</v>
      </c>
      <c r="E1104" s="3">
        <f t="shared" si="68"/>
        <v>-1</v>
      </c>
      <c r="F1104" s="2">
        <v>4459.0545199999997</v>
      </c>
      <c r="G1104" s="2">
        <v>4303.27117</v>
      </c>
      <c r="H1104" s="3">
        <f t="shared" si="69"/>
        <v>-3.4936408447412193E-2</v>
      </c>
      <c r="I1104" s="2">
        <v>3001.4920499999998</v>
      </c>
      <c r="J1104" s="3">
        <f t="shared" si="70"/>
        <v>0.4337106673329354</v>
      </c>
      <c r="K1104" s="2">
        <v>24976.131300000001</v>
      </c>
      <c r="L1104" s="2">
        <v>25739.705730000001</v>
      </c>
      <c r="M1104" s="3">
        <f t="shared" si="71"/>
        <v>3.0572165914262373E-2</v>
      </c>
    </row>
    <row r="1105" spans="1:13" x14ac:dyDescent="0.2">
      <c r="A1105" s="1" t="s">
        <v>11</v>
      </c>
      <c r="B1105" s="1" t="s">
        <v>60</v>
      </c>
      <c r="C1105" s="2">
        <v>0.14405999999999999</v>
      </c>
      <c r="D1105" s="2">
        <v>0</v>
      </c>
      <c r="E1105" s="3">
        <f t="shared" si="68"/>
        <v>-1</v>
      </c>
      <c r="F1105" s="2">
        <v>3.0957699999999999</v>
      </c>
      <c r="G1105" s="2">
        <v>29.260169999999999</v>
      </c>
      <c r="H1105" s="3">
        <f t="shared" si="69"/>
        <v>8.4516614606382259</v>
      </c>
      <c r="I1105" s="2">
        <v>42.727530000000002</v>
      </c>
      <c r="J1105" s="3">
        <f t="shared" si="70"/>
        <v>-0.31519163405888428</v>
      </c>
      <c r="K1105" s="2">
        <v>89.106979999999993</v>
      </c>
      <c r="L1105" s="2">
        <v>151.36533</v>
      </c>
      <c r="M1105" s="3">
        <f t="shared" si="71"/>
        <v>0.69869217877207834</v>
      </c>
    </row>
    <row r="1106" spans="1:13" x14ac:dyDescent="0.2">
      <c r="A1106" s="1" t="s">
        <v>10</v>
      </c>
      <c r="B1106" s="1" t="s">
        <v>60</v>
      </c>
      <c r="C1106" s="2">
        <v>0</v>
      </c>
      <c r="D1106" s="2">
        <v>0</v>
      </c>
      <c r="E1106" s="3" t="str">
        <f t="shared" si="68"/>
        <v/>
      </c>
      <c r="F1106" s="2">
        <v>67.349890000000002</v>
      </c>
      <c r="G1106" s="2">
        <v>55.490830000000003</v>
      </c>
      <c r="H1106" s="3">
        <f t="shared" si="69"/>
        <v>-0.17608135662879332</v>
      </c>
      <c r="I1106" s="2">
        <v>25.388169999999999</v>
      </c>
      <c r="J1106" s="3">
        <f t="shared" si="70"/>
        <v>1.1856963302199413</v>
      </c>
      <c r="K1106" s="2">
        <v>383.40230000000003</v>
      </c>
      <c r="L1106" s="2">
        <v>428.24554999999998</v>
      </c>
      <c r="M1106" s="3">
        <f t="shared" si="71"/>
        <v>0.11696134843218187</v>
      </c>
    </row>
    <row r="1107" spans="1:13" x14ac:dyDescent="0.2">
      <c r="A1107" s="1" t="s">
        <v>28</v>
      </c>
      <c r="B1107" s="1" t="s">
        <v>60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8.8700299999999999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34.430329999999998</v>
      </c>
      <c r="M1107" s="3" t="str">
        <f t="shared" si="71"/>
        <v/>
      </c>
    </row>
    <row r="1108" spans="1:13" x14ac:dyDescent="0.2">
      <c r="A1108" s="1" t="s">
        <v>9</v>
      </c>
      <c r="B1108" s="1" t="s">
        <v>60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5.9499999999999997E-2</v>
      </c>
      <c r="L1108" s="2">
        <v>1.8919999999999999</v>
      </c>
      <c r="M1108" s="3">
        <f t="shared" si="71"/>
        <v>30.798319327731093</v>
      </c>
    </row>
    <row r="1109" spans="1:13" x14ac:dyDescent="0.2">
      <c r="A1109" s="1" t="s">
        <v>8</v>
      </c>
      <c r="B1109" s="1" t="s">
        <v>60</v>
      </c>
      <c r="C1109" s="2">
        <v>4.9240199999999996</v>
      </c>
      <c r="D1109" s="2">
        <v>0</v>
      </c>
      <c r="E1109" s="3">
        <f t="shared" si="68"/>
        <v>-1</v>
      </c>
      <c r="F1109" s="2">
        <v>318.37725</v>
      </c>
      <c r="G1109" s="2">
        <v>446.63242000000002</v>
      </c>
      <c r="H1109" s="3">
        <f t="shared" si="69"/>
        <v>0.40284024690834541</v>
      </c>
      <c r="I1109" s="2">
        <v>171.37380999999999</v>
      </c>
      <c r="J1109" s="3">
        <f t="shared" si="70"/>
        <v>1.6061883084702386</v>
      </c>
      <c r="K1109" s="2">
        <v>1334.88996</v>
      </c>
      <c r="L1109" s="2">
        <v>1634.1412</v>
      </c>
      <c r="M1109" s="3">
        <f t="shared" si="71"/>
        <v>0.22417671041589071</v>
      </c>
    </row>
    <row r="1110" spans="1:13" x14ac:dyDescent="0.2">
      <c r="A1110" s="1" t="s">
        <v>7</v>
      </c>
      <c r="B1110" s="1" t="s">
        <v>60</v>
      </c>
      <c r="C1110" s="2">
        <v>0</v>
      </c>
      <c r="D1110" s="2">
        <v>0</v>
      </c>
      <c r="E1110" s="3" t="str">
        <f t="shared" si="68"/>
        <v/>
      </c>
      <c r="F1110" s="2">
        <v>3.4184700000000001</v>
      </c>
      <c r="G1110" s="2">
        <v>0</v>
      </c>
      <c r="H1110" s="3">
        <f t="shared" si="69"/>
        <v>-1</v>
      </c>
      <c r="I1110" s="2">
        <v>0</v>
      </c>
      <c r="J1110" s="3" t="str">
        <f t="shared" si="70"/>
        <v/>
      </c>
      <c r="K1110" s="2">
        <v>42.688380000000002</v>
      </c>
      <c r="L1110" s="2">
        <v>20.290790000000001</v>
      </c>
      <c r="M1110" s="3">
        <f t="shared" si="71"/>
        <v>-0.52467650447264569</v>
      </c>
    </row>
    <row r="1111" spans="1:13" x14ac:dyDescent="0.2">
      <c r="A1111" s="1" t="s">
        <v>6</v>
      </c>
      <c r="B1111" s="1" t="s">
        <v>60</v>
      </c>
      <c r="C1111" s="2">
        <v>0</v>
      </c>
      <c r="D1111" s="2">
        <v>0</v>
      </c>
      <c r="E1111" s="3" t="str">
        <f t="shared" si="68"/>
        <v/>
      </c>
      <c r="F1111" s="2">
        <v>67.108969999999999</v>
      </c>
      <c r="G1111" s="2">
        <v>38.642800000000001</v>
      </c>
      <c r="H1111" s="3">
        <f t="shared" si="69"/>
        <v>-0.42417831774202464</v>
      </c>
      <c r="I1111" s="2">
        <v>72.445260000000005</v>
      </c>
      <c r="J1111" s="3">
        <f t="shared" si="70"/>
        <v>-0.46659312148234411</v>
      </c>
      <c r="K1111" s="2">
        <v>346.10680000000002</v>
      </c>
      <c r="L1111" s="2">
        <v>298.60349000000002</v>
      </c>
      <c r="M1111" s="3">
        <f t="shared" si="71"/>
        <v>-0.13725043830401484</v>
      </c>
    </row>
    <row r="1112" spans="1:13" x14ac:dyDescent="0.2">
      <c r="A1112" s="1" t="s">
        <v>4</v>
      </c>
      <c r="B1112" s="1" t="s">
        <v>60</v>
      </c>
      <c r="C1112" s="2">
        <v>3.6709900000000002</v>
      </c>
      <c r="D1112" s="2">
        <v>0</v>
      </c>
      <c r="E1112" s="3">
        <f t="shared" si="68"/>
        <v>-1</v>
      </c>
      <c r="F1112" s="2">
        <v>51.801650000000002</v>
      </c>
      <c r="G1112" s="2">
        <v>178.09997999999999</v>
      </c>
      <c r="H1112" s="3">
        <f t="shared" si="69"/>
        <v>2.4381140369080905</v>
      </c>
      <c r="I1112" s="2">
        <v>139.07505</v>
      </c>
      <c r="J1112" s="3">
        <f t="shared" si="70"/>
        <v>0.28060338644494442</v>
      </c>
      <c r="K1112" s="2">
        <v>399.43380000000002</v>
      </c>
      <c r="L1112" s="2">
        <v>680.12940000000003</v>
      </c>
      <c r="M1112" s="3">
        <f t="shared" si="71"/>
        <v>0.70273371958006559</v>
      </c>
    </row>
    <row r="1113" spans="1:13" x14ac:dyDescent="0.2">
      <c r="A1113" s="1" t="s">
        <v>24</v>
      </c>
      <c r="B1113" s="1" t="s">
        <v>60</v>
      </c>
      <c r="C1113" s="2">
        <v>0</v>
      </c>
      <c r="D1113" s="2">
        <v>0</v>
      </c>
      <c r="E1113" s="3" t="str">
        <f t="shared" si="68"/>
        <v/>
      </c>
      <c r="F1113" s="2">
        <v>0.34362999999999999</v>
      </c>
      <c r="G1113" s="2">
        <v>0</v>
      </c>
      <c r="H1113" s="3">
        <f t="shared" si="69"/>
        <v>-1</v>
      </c>
      <c r="I1113" s="2">
        <v>0</v>
      </c>
      <c r="J1113" s="3" t="str">
        <f t="shared" si="70"/>
        <v/>
      </c>
      <c r="K1113" s="2">
        <v>0.34362999999999999</v>
      </c>
      <c r="L1113" s="2">
        <v>0</v>
      </c>
      <c r="M1113" s="3">
        <f t="shared" si="71"/>
        <v>-1</v>
      </c>
    </row>
    <row r="1114" spans="1:13" x14ac:dyDescent="0.2">
      <c r="A1114" s="1" t="s">
        <v>2</v>
      </c>
      <c r="B1114" s="1" t="s">
        <v>60</v>
      </c>
      <c r="C1114" s="2">
        <v>66.390299999999996</v>
      </c>
      <c r="D1114" s="2">
        <v>0</v>
      </c>
      <c r="E1114" s="3">
        <f t="shared" si="68"/>
        <v>-1</v>
      </c>
      <c r="F1114" s="2">
        <v>4003.5801999999999</v>
      </c>
      <c r="G1114" s="2">
        <v>2391.3969200000001</v>
      </c>
      <c r="H1114" s="3">
        <f t="shared" si="69"/>
        <v>-0.40268539643591994</v>
      </c>
      <c r="I1114" s="2">
        <v>2761.3162499999999</v>
      </c>
      <c r="J1114" s="3">
        <f t="shared" si="70"/>
        <v>-0.13396485462322538</v>
      </c>
      <c r="K1114" s="2">
        <v>19909.52808</v>
      </c>
      <c r="L1114" s="2">
        <v>22718.928619999999</v>
      </c>
      <c r="M1114" s="3">
        <f t="shared" si="71"/>
        <v>0.14110834414112339</v>
      </c>
    </row>
    <row r="1115" spans="1:13" x14ac:dyDescent="0.2">
      <c r="A1115" s="1" t="s">
        <v>34</v>
      </c>
      <c r="B1115" s="1" t="s">
        <v>60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214.8</v>
      </c>
      <c r="J1115" s="3">
        <f t="shared" si="70"/>
        <v>-1</v>
      </c>
      <c r="K1115" s="2">
        <v>227.28</v>
      </c>
      <c r="L1115" s="2">
        <v>319.98</v>
      </c>
      <c r="M1115" s="3">
        <f t="shared" si="71"/>
        <v>0.40786694825765579</v>
      </c>
    </row>
    <row r="1116" spans="1:13" x14ac:dyDescent="0.2">
      <c r="A1116" s="1" t="s">
        <v>26</v>
      </c>
      <c r="B1116" s="1" t="s">
        <v>60</v>
      </c>
      <c r="C1116" s="2">
        <v>0</v>
      </c>
      <c r="D1116" s="2">
        <v>0</v>
      </c>
      <c r="E1116" s="3" t="str">
        <f t="shared" si="68"/>
        <v/>
      </c>
      <c r="F1116" s="2">
        <v>14.29218</v>
      </c>
      <c r="G1116" s="2">
        <v>0</v>
      </c>
      <c r="H1116" s="3">
        <f t="shared" si="69"/>
        <v>-1</v>
      </c>
      <c r="I1116" s="2">
        <v>32.502719999999997</v>
      </c>
      <c r="J1116" s="3">
        <f t="shared" si="70"/>
        <v>-1</v>
      </c>
      <c r="K1116" s="2">
        <v>3187.8171900000002</v>
      </c>
      <c r="L1116" s="2">
        <v>4094.28397</v>
      </c>
      <c r="M1116" s="3">
        <f t="shared" si="71"/>
        <v>0.28435343872400654</v>
      </c>
    </row>
    <row r="1117" spans="1:13" x14ac:dyDescent="0.2">
      <c r="A1117" s="6" t="s">
        <v>0</v>
      </c>
      <c r="B1117" s="6" t="s">
        <v>60</v>
      </c>
      <c r="C1117" s="5">
        <v>192.22545</v>
      </c>
      <c r="D1117" s="5">
        <v>62.311160000000001</v>
      </c>
      <c r="E1117" s="4">
        <f t="shared" si="68"/>
        <v>-0.67584333916242612</v>
      </c>
      <c r="F1117" s="5">
        <v>16741.036680000001</v>
      </c>
      <c r="G1117" s="5">
        <v>7919.8839099999996</v>
      </c>
      <c r="H1117" s="4">
        <f t="shared" si="69"/>
        <v>-0.52691795249086093</v>
      </c>
      <c r="I1117" s="5">
        <v>6824.9221900000002</v>
      </c>
      <c r="J1117" s="4">
        <f t="shared" si="70"/>
        <v>0.16043578073378728</v>
      </c>
      <c r="K1117" s="5">
        <v>88415.676560000007</v>
      </c>
      <c r="L1117" s="5">
        <v>59462.322870000004</v>
      </c>
      <c r="M1117" s="4">
        <f t="shared" si="71"/>
        <v>-0.32746855327575186</v>
      </c>
    </row>
    <row r="1118" spans="1:13" x14ac:dyDescent="0.2">
      <c r="A1118" s="1" t="s">
        <v>22</v>
      </c>
      <c r="B1118" s="1" t="s">
        <v>59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4.6628600000000002</v>
      </c>
      <c r="H1118" s="3" t="str">
        <f t="shared" si="69"/>
        <v/>
      </c>
      <c r="I1118" s="2">
        <v>2.5161899999999999</v>
      </c>
      <c r="J1118" s="3">
        <f t="shared" si="70"/>
        <v>0.85314304563645837</v>
      </c>
      <c r="K1118" s="2">
        <v>0</v>
      </c>
      <c r="L1118" s="2">
        <v>16.431229999999999</v>
      </c>
      <c r="M1118" s="3" t="str">
        <f t="shared" si="71"/>
        <v/>
      </c>
    </row>
    <row r="1119" spans="1:13" x14ac:dyDescent="0.2">
      <c r="A1119" s="1" t="s">
        <v>21</v>
      </c>
      <c r="B1119" s="1" t="s">
        <v>59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0</v>
      </c>
      <c r="L1119" s="2">
        <v>24.110009999999999</v>
      </c>
      <c r="M1119" s="3" t="str">
        <f t="shared" si="71"/>
        <v/>
      </c>
    </row>
    <row r="1120" spans="1:13" x14ac:dyDescent="0.2">
      <c r="A1120" s="1" t="s">
        <v>20</v>
      </c>
      <c r="B1120" s="1" t="s">
        <v>59</v>
      </c>
      <c r="C1120" s="2">
        <v>46.209229999999998</v>
      </c>
      <c r="D1120" s="2">
        <v>0</v>
      </c>
      <c r="E1120" s="3">
        <f t="shared" si="68"/>
        <v>-1</v>
      </c>
      <c r="F1120" s="2">
        <v>728.18592000000001</v>
      </c>
      <c r="G1120" s="2">
        <v>802.74496999999997</v>
      </c>
      <c r="H1120" s="3">
        <f t="shared" si="69"/>
        <v>0.1023901286089135</v>
      </c>
      <c r="I1120" s="2">
        <v>765.52781000000004</v>
      </c>
      <c r="J1120" s="3">
        <f t="shared" si="70"/>
        <v>4.8616339620633608E-2</v>
      </c>
      <c r="K1120" s="2">
        <v>4062.7081199999998</v>
      </c>
      <c r="L1120" s="2">
        <v>7378.0236699999996</v>
      </c>
      <c r="M1120" s="3">
        <f t="shared" si="71"/>
        <v>0.81603586870523204</v>
      </c>
    </row>
    <row r="1121" spans="1:13" x14ac:dyDescent="0.2">
      <c r="A1121" s="1" t="s">
        <v>19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0</v>
      </c>
      <c r="L1121" s="2">
        <v>2.2509999999999999E-2</v>
      </c>
      <c r="M1121" s="3" t="str">
        <f t="shared" si="71"/>
        <v/>
      </c>
    </row>
    <row r="1122" spans="1:13" x14ac:dyDescent="0.2">
      <c r="A1122" s="1" t="s">
        <v>18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6.6140000000000004E-2</v>
      </c>
      <c r="G1122" s="2">
        <v>5.5300000000000002E-3</v>
      </c>
      <c r="H1122" s="3">
        <f t="shared" si="69"/>
        <v>-0.91638947686725125</v>
      </c>
      <c r="I1122" s="2">
        <v>0</v>
      </c>
      <c r="J1122" s="3" t="str">
        <f t="shared" si="70"/>
        <v/>
      </c>
      <c r="K1122" s="2">
        <v>0.56393000000000004</v>
      </c>
      <c r="L1122" s="2">
        <v>0.43310999999999999</v>
      </c>
      <c r="M1122" s="3">
        <f t="shared" si="71"/>
        <v>-0.23197914634795103</v>
      </c>
    </row>
    <row r="1123" spans="1:13" x14ac:dyDescent="0.2">
      <c r="A1123" s="1" t="s">
        <v>17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110.33514</v>
      </c>
      <c r="G1123" s="2">
        <v>0</v>
      </c>
      <c r="H1123" s="3">
        <f t="shared" si="69"/>
        <v>-1</v>
      </c>
      <c r="I1123" s="2">
        <v>0</v>
      </c>
      <c r="J1123" s="3" t="str">
        <f t="shared" si="70"/>
        <v/>
      </c>
      <c r="K1123" s="2">
        <v>120.85037</v>
      </c>
      <c r="L1123" s="2">
        <v>21.66873</v>
      </c>
      <c r="M1123" s="3">
        <f t="shared" si="71"/>
        <v>-0.82069785967556408</v>
      </c>
    </row>
    <row r="1124" spans="1:13" x14ac:dyDescent="0.2">
      <c r="A1124" s="1" t="s">
        <v>16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6.4336599999999997</v>
      </c>
      <c r="L1124" s="2">
        <v>28.74457</v>
      </c>
      <c r="M1124" s="3">
        <f t="shared" si="71"/>
        <v>3.4678410111818154</v>
      </c>
    </row>
    <row r="1125" spans="1:13" x14ac:dyDescent="0.2">
      <c r="A1125" s="1" t="s">
        <v>14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29.708020000000001</v>
      </c>
      <c r="L1125" s="2">
        <v>0.36984</v>
      </c>
      <c r="M1125" s="3">
        <f t="shared" si="71"/>
        <v>-0.98755083644079944</v>
      </c>
    </row>
    <row r="1126" spans="1:13" x14ac:dyDescent="0.2">
      <c r="A1126" s="1" t="s">
        <v>13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3.4099999999999998E-2</v>
      </c>
      <c r="G1126" s="2">
        <v>3.78E-2</v>
      </c>
      <c r="H1126" s="3">
        <f t="shared" si="69"/>
        <v>0.1085043988269796</v>
      </c>
      <c r="I1126" s="2">
        <v>0.85453000000000001</v>
      </c>
      <c r="J1126" s="3">
        <f t="shared" si="70"/>
        <v>-0.95576515745497526</v>
      </c>
      <c r="K1126" s="2">
        <v>11.03617</v>
      </c>
      <c r="L1126" s="2">
        <v>13.34441</v>
      </c>
      <c r="M1126" s="3">
        <f t="shared" si="71"/>
        <v>0.20915226931082076</v>
      </c>
    </row>
    <row r="1127" spans="1:13" x14ac:dyDescent="0.2">
      <c r="A1127" s="1" t="s">
        <v>12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87.525000000000006</v>
      </c>
      <c r="G1127" s="2">
        <v>0</v>
      </c>
      <c r="H1127" s="3">
        <f t="shared" si="69"/>
        <v>-1</v>
      </c>
      <c r="I1127" s="2">
        <v>45.210790000000003</v>
      </c>
      <c r="J1127" s="3">
        <f t="shared" si="70"/>
        <v>-1</v>
      </c>
      <c r="K1127" s="2">
        <v>2112.6506599999998</v>
      </c>
      <c r="L1127" s="2">
        <v>925.00418999999999</v>
      </c>
      <c r="M1127" s="3">
        <f t="shared" si="71"/>
        <v>-0.56215942014757891</v>
      </c>
    </row>
    <row r="1128" spans="1:13" x14ac:dyDescent="0.2">
      <c r="A1128" s="1" t="s">
        <v>11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40.064050000000002</v>
      </c>
      <c r="G1128" s="2">
        <v>0</v>
      </c>
      <c r="H1128" s="3">
        <f t="shared" si="69"/>
        <v>-1</v>
      </c>
      <c r="I1128" s="2">
        <v>85.713269999999994</v>
      </c>
      <c r="J1128" s="3">
        <f t="shared" si="70"/>
        <v>-1</v>
      </c>
      <c r="K1128" s="2">
        <v>353.70350000000002</v>
      </c>
      <c r="L1128" s="2">
        <v>266.35743000000002</v>
      </c>
      <c r="M1128" s="3">
        <f t="shared" si="71"/>
        <v>-0.24694714640935134</v>
      </c>
    </row>
    <row r="1129" spans="1:13" x14ac:dyDescent="0.2">
      <c r="A1129" s="1" t="s">
        <v>10</v>
      </c>
      <c r="B1129" s="1" t="s">
        <v>59</v>
      </c>
      <c r="C1129" s="2">
        <v>0</v>
      </c>
      <c r="D1129" s="2">
        <v>0</v>
      </c>
      <c r="E1129" s="3" t="str">
        <f t="shared" si="68"/>
        <v/>
      </c>
      <c r="F1129" s="2">
        <v>12.866149999999999</v>
      </c>
      <c r="G1129" s="2">
        <v>5.4992999999999999</v>
      </c>
      <c r="H1129" s="3">
        <f t="shared" si="69"/>
        <v>-0.57257610085379074</v>
      </c>
      <c r="I1129" s="2">
        <v>19.571290000000001</v>
      </c>
      <c r="J1129" s="3">
        <f t="shared" si="70"/>
        <v>-0.7190118791352027</v>
      </c>
      <c r="K1129" s="2">
        <v>236.8355</v>
      </c>
      <c r="L1129" s="2">
        <v>279.18000999999998</v>
      </c>
      <c r="M1129" s="3">
        <f t="shared" si="71"/>
        <v>0.17879291744691983</v>
      </c>
    </row>
    <row r="1130" spans="1:13" x14ac:dyDescent="0.2">
      <c r="A1130" s="1" t="s">
        <v>28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80.913790000000006</v>
      </c>
      <c r="L1130" s="2">
        <v>162.31476000000001</v>
      </c>
      <c r="M1130" s="3">
        <f t="shared" si="71"/>
        <v>1.0060209761525196</v>
      </c>
    </row>
    <row r="1131" spans="1:13" x14ac:dyDescent="0.2">
      <c r="A1131" s="1" t="s">
        <v>9</v>
      </c>
      <c r="B1131" s="1" t="s">
        <v>59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48.369819999999997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98.116669999999999</v>
      </c>
      <c r="L1131" s="2">
        <v>120.9794</v>
      </c>
      <c r="M1131" s="3">
        <f t="shared" si="71"/>
        <v>0.23301575563051613</v>
      </c>
    </row>
    <row r="1132" spans="1:13" x14ac:dyDescent="0.2">
      <c r="A1132" s="1" t="s">
        <v>8</v>
      </c>
      <c r="B1132" s="1" t="s">
        <v>59</v>
      </c>
      <c r="C1132" s="2">
        <v>0</v>
      </c>
      <c r="D1132" s="2">
        <v>0</v>
      </c>
      <c r="E1132" s="3" t="str">
        <f t="shared" si="68"/>
        <v/>
      </c>
      <c r="F1132" s="2">
        <v>7.9000000000000001E-2</v>
      </c>
      <c r="G1132" s="2">
        <v>7.34</v>
      </c>
      <c r="H1132" s="3">
        <f t="shared" si="69"/>
        <v>91.911392405063282</v>
      </c>
      <c r="I1132" s="2">
        <v>292.11063000000001</v>
      </c>
      <c r="J1132" s="3">
        <f t="shared" si="70"/>
        <v>-0.9748725337383306</v>
      </c>
      <c r="K1132" s="2">
        <v>332.17822999999999</v>
      </c>
      <c r="L1132" s="2">
        <v>961.61887999999999</v>
      </c>
      <c r="M1132" s="3">
        <f t="shared" si="71"/>
        <v>1.8948883254631106</v>
      </c>
    </row>
    <row r="1133" spans="1:13" x14ac:dyDescent="0.2">
      <c r="A1133" s="1" t="s">
        <v>7</v>
      </c>
      <c r="B1133" s="1" t="s">
        <v>59</v>
      </c>
      <c r="C1133" s="2">
        <v>22.896000000000001</v>
      </c>
      <c r="D1133" s="2">
        <v>0</v>
      </c>
      <c r="E1133" s="3">
        <f t="shared" si="68"/>
        <v>-1</v>
      </c>
      <c r="F1133" s="2">
        <v>814.24399000000005</v>
      </c>
      <c r="G1133" s="2">
        <v>806.20128</v>
      </c>
      <c r="H1133" s="3">
        <f t="shared" si="69"/>
        <v>-9.877518408210828E-3</v>
      </c>
      <c r="I1133" s="2">
        <v>924.63689999999997</v>
      </c>
      <c r="J1133" s="3">
        <f t="shared" si="70"/>
        <v>-0.12808878815024571</v>
      </c>
      <c r="K1133" s="2">
        <v>4601.4354800000001</v>
      </c>
      <c r="L1133" s="2">
        <v>5142.7174299999997</v>
      </c>
      <c r="M1133" s="3">
        <f t="shared" si="71"/>
        <v>0.11763328038666732</v>
      </c>
    </row>
    <row r="1134" spans="1:13" x14ac:dyDescent="0.2">
      <c r="A1134" s="1" t="s">
        <v>6</v>
      </c>
      <c r="B1134" s="1" t="s">
        <v>59</v>
      </c>
      <c r="C1134" s="2">
        <v>0</v>
      </c>
      <c r="D1134" s="2">
        <v>0</v>
      </c>
      <c r="E1134" s="3" t="str">
        <f t="shared" si="68"/>
        <v/>
      </c>
      <c r="F1134" s="2">
        <v>8.8340000000000002E-2</v>
      </c>
      <c r="G1134" s="2">
        <v>104.84260999999999</v>
      </c>
      <c r="H1134" s="3">
        <f t="shared" si="69"/>
        <v>1185.8079012904686</v>
      </c>
      <c r="I1134" s="2">
        <v>233.19230999999999</v>
      </c>
      <c r="J1134" s="3">
        <f t="shared" si="70"/>
        <v>-0.55040279844562634</v>
      </c>
      <c r="K1134" s="2">
        <v>24.85473</v>
      </c>
      <c r="L1134" s="2">
        <v>1329.0184899999999</v>
      </c>
      <c r="M1134" s="3">
        <f t="shared" si="71"/>
        <v>52.471451510436843</v>
      </c>
    </row>
    <row r="1135" spans="1:13" x14ac:dyDescent="0.2">
      <c r="A1135" s="1" t="s">
        <v>5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0</v>
      </c>
      <c r="L1135" s="2">
        <v>0</v>
      </c>
      <c r="M1135" s="3" t="str">
        <f t="shared" si="71"/>
        <v/>
      </c>
    </row>
    <row r="1136" spans="1:13" x14ac:dyDescent="0.2">
      <c r="A1136" s="1" t="s">
        <v>4</v>
      </c>
      <c r="B1136" s="1" t="s">
        <v>59</v>
      </c>
      <c r="C1136" s="2">
        <v>542.30110000000002</v>
      </c>
      <c r="D1136" s="2">
        <v>0</v>
      </c>
      <c r="E1136" s="3">
        <f t="shared" si="68"/>
        <v>-1</v>
      </c>
      <c r="F1136" s="2">
        <v>14262.224039999999</v>
      </c>
      <c r="G1136" s="2">
        <v>15948.25921</v>
      </c>
      <c r="H1136" s="3">
        <f t="shared" si="69"/>
        <v>0.11821684789632569</v>
      </c>
      <c r="I1136" s="2">
        <v>15542.890230000001</v>
      </c>
      <c r="J1136" s="3">
        <f t="shared" si="70"/>
        <v>2.6080669296472125E-2</v>
      </c>
      <c r="K1136" s="2">
        <v>100681.98467999999</v>
      </c>
      <c r="L1136" s="2">
        <v>112065.06765</v>
      </c>
      <c r="M1136" s="3">
        <f t="shared" si="71"/>
        <v>0.11305977932575662</v>
      </c>
    </row>
    <row r="1137" spans="1:13" x14ac:dyDescent="0.2">
      <c r="A1137" s="1" t="s">
        <v>24</v>
      </c>
      <c r="B1137" s="1" t="s">
        <v>59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0</v>
      </c>
      <c r="L1137" s="2">
        <v>0</v>
      </c>
      <c r="M1137" s="3" t="str">
        <f t="shared" si="71"/>
        <v/>
      </c>
    </row>
    <row r="1138" spans="1:13" x14ac:dyDescent="0.2">
      <c r="A1138" s="1" t="s">
        <v>3</v>
      </c>
      <c r="B1138" s="1" t="s">
        <v>59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314.04000000000002</v>
      </c>
      <c r="H1138" s="3" t="str">
        <f t="shared" si="69"/>
        <v/>
      </c>
      <c r="I1138" s="2">
        <v>437.05</v>
      </c>
      <c r="J1138" s="3">
        <f t="shared" si="70"/>
        <v>-0.28145521107424776</v>
      </c>
      <c r="K1138" s="2">
        <v>1953.5272399999999</v>
      </c>
      <c r="L1138" s="2">
        <v>1345.4821300000001</v>
      </c>
      <c r="M1138" s="3">
        <f t="shared" si="71"/>
        <v>-0.31125499432503423</v>
      </c>
    </row>
    <row r="1139" spans="1:13" x14ac:dyDescent="0.2">
      <c r="A1139" s="1" t="s">
        <v>2</v>
      </c>
      <c r="B1139" s="1" t="s">
        <v>59</v>
      </c>
      <c r="C1139" s="2">
        <v>0</v>
      </c>
      <c r="D1139" s="2">
        <v>0</v>
      </c>
      <c r="E1139" s="3" t="str">
        <f t="shared" si="68"/>
        <v/>
      </c>
      <c r="F1139" s="2">
        <v>13.26132</v>
      </c>
      <c r="G1139" s="2">
        <v>23.88843</v>
      </c>
      <c r="H1139" s="3">
        <f t="shared" si="69"/>
        <v>0.80136140293726421</v>
      </c>
      <c r="I1139" s="2">
        <v>11.91239</v>
      </c>
      <c r="J1139" s="3">
        <f t="shared" si="70"/>
        <v>1.0053431763063498</v>
      </c>
      <c r="K1139" s="2">
        <v>27.72214</v>
      </c>
      <c r="L1139" s="2">
        <v>84.061800000000005</v>
      </c>
      <c r="M1139" s="3">
        <f t="shared" si="71"/>
        <v>2.0322983723478782</v>
      </c>
    </row>
    <row r="1140" spans="1:13" x14ac:dyDescent="0.2">
      <c r="A1140" s="1" t="s">
        <v>26</v>
      </c>
      <c r="B1140" s="1" t="s">
        <v>59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22.10876</v>
      </c>
      <c r="L1140" s="2">
        <v>17.56072</v>
      </c>
      <c r="M1140" s="3">
        <f t="shared" si="71"/>
        <v>-0.20571212496765989</v>
      </c>
    </row>
    <row r="1141" spans="1:13" x14ac:dyDescent="0.2">
      <c r="A1141" s="1" t="s">
        <v>30</v>
      </c>
      <c r="B1141" s="1" t="s">
        <v>59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0</v>
      </c>
      <c r="L1141" s="2">
        <v>27.079039999999999</v>
      </c>
      <c r="M1141" s="3" t="str">
        <f t="shared" si="71"/>
        <v/>
      </c>
    </row>
    <row r="1142" spans="1:13" x14ac:dyDescent="0.2">
      <c r="A1142" s="6" t="s">
        <v>0</v>
      </c>
      <c r="B1142" s="6" t="s">
        <v>59</v>
      </c>
      <c r="C1142" s="5">
        <v>611.40633000000003</v>
      </c>
      <c r="D1142" s="5">
        <v>0</v>
      </c>
      <c r="E1142" s="4">
        <f t="shared" si="68"/>
        <v>-1</v>
      </c>
      <c r="F1142" s="5">
        <v>16068.973190000001</v>
      </c>
      <c r="G1142" s="5">
        <v>18065.891810000001</v>
      </c>
      <c r="H1142" s="4">
        <f t="shared" si="69"/>
        <v>0.12427170027533041</v>
      </c>
      <c r="I1142" s="5">
        <v>18361.18634</v>
      </c>
      <c r="J1142" s="4">
        <f t="shared" si="70"/>
        <v>-1.6082540884446939E-2</v>
      </c>
      <c r="K1142" s="5">
        <v>114757.33164999999</v>
      </c>
      <c r="L1142" s="5">
        <v>130209.59001</v>
      </c>
      <c r="M1142" s="4">
        <f t="shared" si="71"/>
        <v>0.1346516003624767</v>
      </c>
    </row>
    <row r="1143" spans="1:13" x14ac:dyDescent="0.2">
      <c r="A1143" s="1" t="s">
        <v>22</v>
      </c>
      <c r="B1143" s="1" t="s">
        <v>58</v>
      </c>
      <c r="C1143" s="2">
        <v>0</v>
      </c>
      <c r="D1143" s="2">
        <v>0</v>
      </c>
      <c r="E1143" s="3" t="str">
        <f t="shared" si="68"/>
        <v/>
      </c>
      <c r="F1143" s="2">
        <v>84.754199999999997</v>
      </c>
      <c r="G1143" s="2">
        <v>32.762050000000002</v>
      </c>
      <c r="H1143" s="3">
        <f t="shared" si="69"/>
        <v>-0.61344629528684114</v>
      </c>
      <c r="I1143" s="2">
        <v>4.5802800000000001</v>
      </c>
      <c r="J1143" s="3">
        <f t="shared" si="70"/>
        <v>6.1528487341385247</v>
      </c>
      <c r="K1143" s="2">
        <v>256.32650999999998</v>
      </c>
      <c r="L1143" s="2">
        <v>260.25450000000001</v>
      </c>
      <c r="M1143" s="3">
        <f t="shared" si="71"/>
        <v>1.5324166041194909E-2</v>
      </c>
    </row>
    <row r="1144" spans="1:13" x14ac:dyDescent="0.2">
      <c r="A1144" s="1" t="s">
        <v>21</v>
      </c>
      <c r="B1144" s="1" t="s">
        <v>58</v>
      </c>
      <c r="C1144" s="2">
        <v>0</v>
      </c>
      <c r="D1144" s="2">
        <v>0</v>
      </c>
      <c r="E1144" s="3" t="str">
        <f t="shared" si="68"/>
        <v/>
      </c>
      <c r="F1144" s="2">
        <v>15.14742</v>
      </c>
      <c r="G1144" s="2">
        <v>181.26186999999999</v>
      </c>
      <c r="H1144" s="3">
        <f t="shared" si="69"/>
        <v>10.966517730412175</v>
      </c>
      <c r="I1144" s="2">
        <v>2523.8256099999999</v>
      </c>
      <c r="J1144" s="3">
        <f t="shared" si="70"/>
        <v>-0.92817971682282752</v>
      </c>
      <c r="K1144" s="2">
        <v>10671.47316</v>
      </c>
      <c r="L1144" s="2">
        <v>16118.423989999999</v>
      </c>
      <c r="M1144" s="3">
        <f t="shared" si="71"/>
        <v>0.5104216398553918</v>
      </c>
    </row>
    <row r="1145" spans="1:13" x14ac:dyDescent="0.2">
      <c r="A1145" s="1" t="s">
        <v>20</v>
      </c>
      <c r="B1145" s="1" t="s">
        <v>58</v>
      </c>
      <c r="C1145" s="2">
        <v>523.30848000000003</v>
      </c>
      <c r="D1145" s="2">
        <v>0</v>
      </c>
      <c r="E1145" s="3">
        <f t="shared" si="68"/>
        <v>-1</v>
      </c>
      <c r="F1145" s="2">
        <v>7984.1429500000004</v>
      </c>
      <c r="G1145" s="2">
        <v>9019.4986100000006</v>
      </c>
      <c r="H1145" s="3">
        <f t="shared" si="69"/>
        <v>0.12967649332981956</v>
      </c>
      <c r="I1145" s="2">
        <v>9435.9986000000008</v>
      </c>
      <c r="J1145" s="3">
        <f t="shared" si="70"/>
        <v>-4.4139471364482818E-2</v>
      </c>
      <c r="K1145" s="2">
        <v>57604.410969999997</v>
      </c>
      <c r="L1145" s="2">
        <v>84248.050040000002</v>
      </c>
      <c r="M1145" s="3">
        <f t="shared" si="71"/>
        <v>0.46252775822802605</v>
      </c>
    </row>
    <row r="1146" spans="1:13" x14ac:dyDescent="0.2">
      <c r="A1146" s="1" t="s">
        <v>19</v>
      </c>
      <c r="B1146" s="1" t="s">
        <v>58</v>
      </c>
      <c r="C1146" s="2">
        <v>0</v>
      </c>
      <c r="D1146" s="2">
        <v>0</v>
      </c>
      <c r="E1146" s="3" t="str">
        <f t="shared" si="68"/>
        <v/>
      </c>
      <c r="F1146" s="2">
        <v>4.5</v>
      </c>
      <c r="G1146" s="2">
        <v>0</v>
      </c>
      <c r="H1146" s="3">
        <f t="shared" si="69"/>
        <v>-1</v>
      </c>
      <c r="I1146" s="2">
        <v>0</v>
      </c>
      <c r="J1146" s="3" t="str">
        <f t="shared" si="70"/>
        <v/>
      </c>
      <c r="K1146" s="2">
        <v>17.51005</v>
      </c>
      <c r="L1146" s="2">
        <v>16</v>
      </c>
      <c r="M1146" s="3">
        <f t="shared" si="71"/>
        <v>-8.6239045576683049E-2</v>
      </c>
    </row>
    <row r="1147" spans="1:13" x14ac:dyDescent="0.2">
      <c r="A1147" s="1" t="s">
        <v>18</v>
      </c>
      <c r="B1147" s="1" t="s">
        <v>58</v>
      </c>
      <c r="C1147" s="2">
        <v>0</v>
      </c>
      <c r="D1147" s="2">
        <v>0</v>
      </c>
      <c r="E1147" s="3" t="str">
        <f t="shared" si="68"/>
        <v/>
      </c>
      <c r="F1147" s="2">
        <v>0.32500000000000001</v>
      </c>
      <c r="G1147" s="2">
        <v>0</v>
      </c>
      <c r="H1147" s="3">
        <f t="shared" si="69"/>
        <v>-1</v>
      </c>
      <c r="I1147" s="2">
        <v>0</v>
      </c>
      <c r="J1147" s="3" t="str">
        <f t="shared" si="70"/>
        <v/>
      </c>
      <c r="K1147" s="2">
        <v>4.8584899999999998</v>
      </c>
      <c r="L1147" s="2">
        <v>3.3070000000000002E-2</v>
      </c>
      <c r="M1147" s="3">
        <f t="shared" si="71"/>
        <v>-0.99319335843029422</v>
      </c>
    </row>
    <row r="1148" spans="1:13" x14ac:dyDescent="0.2">
      <c r="A1148" s="1" t="s">
        <v>17</v>
      </c>
      <c r="B1148" s="1" t="s">
        <v>58</v>
      </c>
      <c r="C1148" s="2">
        <v>0</v>
      </c>
      <c r="D1148" s="2">
        <v>0</v>
      </c>
      <c r="E1148" s="3" t="str">
        <f t="shared" si="68"/>
        <v/>
      </c>
      <c r="F1148" s="2">
        <v>103.39266000000001</v>
      </c>
      <c r="G1148" s="2">
        <v>1.73061</v>
      </c>
      <c r="H1148" s="3">
        <f t="shared" si="69"/>
        <v>-0.98326177119342906</v>
      </c>
      <c r="I1148" s="2">
        <v>11.8292</v>
      </c>
      <c r="J1148" s="3">
        <f t="shared" si="70"/>
        <v>-0.85370016569167828</v>
      </c>
      <c r="K1148" s="2">
        <v>139.33846</v>
      </c>
      <c r="L1148" s="2">
        <v>128.39879999999999</v>
      </c>
      <c r="M1148" s="3">
        <f t="shared" si="71"/>
        <v>-7.8511417450716769E-2</v>
      </c>
    </row>
    <row r="1149" spans="1:13" x14ac:dyDescent="0.2">
      <c r="A1149" s="1" t="s">
        <v>16</v>
      </c>
      <c r="B1149" s="1" t="s">
        <v>58</v>
      </c>
      <c r="C1149" s="2">
        <v>0</v>
      </c>
      <c r="D1149" s="2">
        <v>0</v>
      </c>
      <c r="E1149" s="3" t="str">
        <f t="shared" si="68"/>
        <v/>
      </c>
      <c r="F1149" s="2">
        <v>0</v>
      </c>
      <c r="G1149" s="2">
        <v>0</v>
      </c>
      <c r="H1149" s="3" t="str">
        <f t="shared" si="69"/>
        <v/>
      </c>
      <c r="I1149" s="2">
        <v>0</v>
      </c>
      <c r="J1149" s="3" t="str">
        <f t="shared" si="70"/>
        <v/>
      </c>
      <c r="K1149" s="2">
        <v>0</v>
      </c>
      <c r="L1149" s="2">
        <v>0</v>
      </c>
      <c r="M1149" s="3" t="str">
        <f t="shared" si="71"/>
        <v/>
      </c>
    </row>
    <row r="1150" spans="1:13" x14ac:dyDescent="0.2">
      <c r="A1150" s="1" t="s">
        <v>14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0.36692999999999998</v>
      </c>
      <c r="H1150" s="3" t="str">
        <f t="shared" si="69"/>
        <v/>
      </c>
      <c r="I1150" s="2">
        <v>0</v>
      </c>
      <c r="J1150" s="3" t="str">
        <f t="shared" si="70"/>
        <v/>
      </c>
      <c r="K1150" s="2">
        <v>0</v>
      </c>
      <c r="L1150" s="2">
        <v>8.8933800000000005</v>
      </c>
      <c r="M1150" s="3" t="str">
        <f t="shared" si="71"/>
        <v/>
      </c>
    </row>
    <row r="1151" spans="1:13" x14ac:dyDescent="0.2">
      <c r="A1151" s="1" t="s">
        <v>13</v>
      </c>
      <c r="B1151" s="1" t="s">
        <v>58</v>
      </c>
      <c r="C1151" s="2">
        <v>257.17433999999997</v>
      </c>
      <c r="D1151" s="2">
        <v>0</v>
      </c>
      <c r="E1151" s="3">
        <f t="shared" si="68"/>
        <v>-1</v>
      </c>
      <c r="F1151" s="2">
        <v>5641.1843099999996</v>
      </c>
      <c r="G1151" s="2">
        <v>6796.9296999999997</v>
      </c>
      <c r="H1151" s="3">
        <f t="shared" si="69"/>
        <v>0.20487637462070452</v>
      </c>
      <c r="I1151" s="2">
        <v>5279.3822</v>
      </c>
      <c r="J1151" s="3">
        <f t="shared" si="70"/>
        <v>0.28744793282820091</v>
      </c>
      <c r="K1151" s="2">
        <v>40617.943090000001</v>
      </c>
      <c r="L1151" s="2">
        <v>40621.77392</v>
      </c>
      <c r="M1151" s="3">
        <f t="shared" si="71"/>
        <v>9.4313736948903326E-5</v>
      </c>
    </row>
    <row r="1152" spans="1:13" x14ac:dyDescent="0.2">
      <c r="A1152" s="1" t="s">
        <v>12</v>
      </c>
      <c r="B1152" s="1" t="s">
        <v>58</v>
      </c>
      <c r="C1152" s="2">
        <v>161.91749999999999</v>
      </c>
      <c r="D1152" s="2">
        <v>0</v>
      </c>
      <c r="E1152" s="3">
        <f t="shared" si="68"/>
        <v>-1</v>
      </c>
      <c r="F1152" s="2">
        <v>1633.11907</v>
      </c>
      <c r="G1152" s="2">
        <v>1254.1442999999999</v>
      </c>
      <c r="H1152" s="3">
        <f t="shared" si="69"/>
        <v>-0.23205581084788873</v>
      </c>
      <c r="I1152" s="2">
        <v>1340.7788599999999</v>
      </c>
      <c r="J1152" s="3">
        <f t="shared" si="70"/>
        <v>-6.4615099912896823E-2</v>
      </c>
      <c r="K1152" s="2">
        <v>16922.318200000002</v>
      </c>
      <c r="L1152" s="2">
        <v>15082.227790000001</v>
      </c>
      <c r="M1152" s="3">
        <f t="shared" si="71"/>
        <v>-0.10873749023345991</v>
      </c>
    </row>
    <row r="1153" spans="1:13" x14ac:dyDescent="0.2">
      <c r="A1153" s="1" t="s">
        <v>11</v>
      </c>
      <c r="B1153" s="1" t="s">
        <v>58</v>
      </c>
      <c r="C1153" s="2">
        <v>49.12</v>
      </c>
      <c r="D1153" s="2">
        <v>0</v>
      </c>
      <c r="E1153" s="3">
        <f t="shared" si="68"/>
        <v>-1</v>
      </c>
      <c r="F1153" s="2">
        <v>1576.8758399999999</v>
      </c>
      <c r="G1153" s="2">
        <v>3071.22156</v>
      </c>
      <c r="H1153" s="3">
        <f t="shared" si="69"/>
        <v>0.94766225855803587</v>
      </c>
      <c r="I1153" s="2">
        <v>1899.0352600000001</v>
      </c>
      <c r="J1153" s="3">
        <f t="shared" si="70"/>
        <v>0.61725357326961894</v>
      </c>
      <c r="K1153" s="2">
        <v>5649.4938300000003</v>
      </c>
      <c r="L1153" s="2">
        <v>11076.25454</v>
      </c>
      <c r="M1153" s="3">
        <f t="shared" si="71"/>
        <v>0.96057467682905662</v>
      </c>
    </row>
    <row r="1154" spans="1:13" x14ac:dyDescent="0.2">
      <c r="A1154" s="1" t="s">
        <v>10</v>
      </c>
      <c r="B1154" s="1" t="s">
        <v>58</v>
      </c>
      <c r="C1154" s="2">
        <v>35.701810000000002</v>
      </c>
      <c r="D1154" s="2">
        <v>0</v>
      </c>
      <c r="E1154" s="3">
        <f t="shared" si="68"/>
        <v>-1</v>
      </c>
      <c r="F1154" s="2">
        <v>490.88916</v>
      </c>
      <c r="G1154" s="2">
        <v>565.16363999999999</v>
      </c>
      <c r="H1154" s="3">
        <f t="shared" si="69"/>
        <v>0.15130600969065999</v>
      </c>
      <c r="I1154" s="2">
        <v>753.68520000000001</v>
      </c>
      <c r="J1154" s="3">
        <f t="shared" si="70"/>
        <v>-0.25013302636166934</v>
      </c>
      <c r="K1154" s="2">
        <v>5545.0685100000001</v>
      </c>
      <c r="L1154" s="2">
        <v>5361.8876799999998</v>
      </c>
      <c r="M1154" s="3">
        <f t="shared" si="71"/>
        <v>-3.3034908345974667E-2</v>
      </c>
    </row>
    <row r="1155" spans="1:13" x14ac:dyDescent="0.2">
      <c r="A1155" s="1" t="s">
        <v>28</v>
      </c>
      <c r="B1155" s="1" t="s">
        <v>58</v>
      </c>
      <c r="C1155" s="2">
        <v>0</v>
      </c>
      <c r="D1155" s="2">
        <v>0</v>
      </c>
      <c r="E1155" s="3" t="str">
        <f t="shared" si="68"/>
        <v/>
      </c>
      <c r="F1155" s="2">
        <v>14.8942</v>
      </c>
      <c r="G1155" s="2">
        <v>1.2847200000000001</v>
      </c>
      <c r="H1155" s="3">
        <f t="shared" si="69"/>
        <v>-0.91374360489317985</v>
      </c>
      <c r="I1155" s="2">
        <v>0</v>
      </c>
      <c r="J1155" s="3" t="str">
        <f t="shared" si="70"/>
        <v/>
      </c>
      <c r="K1155" s="2">
        <v>42.568719999999999</v>
      </c>
      <c r="L1155" s="2">
        <v>8.2601999999999993</v>
      </c>
      <c r="M1155" s="3">
        <f t="shared" si="71"/>
        <v>-0.80595611049615778</v>
      </c>
    </row>
    <row r="1156" spans="1:13" x14ac:dyDescent="0.2">
      <c r="A1156" s="1" t="s">
        <v>9</v>
      </c>
      <c r="B1156" s="1" t="s">
        <v>58</v>
      </c>
      <c r="C1156" s="2">
        <v>36.390949999999997</v>
      </c>
      <c r="D1156" s="2">
        <v>0</v>
      </c>
      <c r="E1156" s="3">
        <f t="shared" si="68"/>
        <v>-1</v>
      </c>
      <c r="F1156" s="2">
        <v>117.12895</v>
      </c>
      <c r="G1156" s="2">
        <v>79.444699999999997</v>
      </c>
      <c r="H1156" s="3">
        <f t="shared" si="69"/>
        <v>-0.32173301305953828</v>
      </c>
      <c r="I1156" s="2">
        <v>0</v>
      </c>
      <c r="J1156" s="3" t="str">
        <f t="shared" si="70"/>
        <v/>
      </c>
      <c r="K1156" s="2">
        <v>699.26527999999996</v>
      </c>
      <c r="L1156" s="2">
        <v>379.21471000000003</v>
      </c>
      <c r="M1156" s="3">
        <f t="shared" si="71"/>
        <v>-0.45769549719385461</v>
      </c>
    </row>
    <row r="1157" spans="1:13" x14ac:dyDescent="0.2">
      <c r="A1157" s="1" t="s">
        <v>8</v>
      </c>
      <c r="B1157" s="1" t="s">
        <v>58</v>
      </c>
      <c r="C1157" s="2">
        <v>45</v>
      </c>
      <c r="D1157" s="2">
        <v>0</v>
      </c>
      <c r="E1157" s="3">
        <f t="shared" ref="E1157:E1220" si="72">IF(C1157=0,"",(D1157/C1157-1))</f>
        <v>-1</v>
      </c>
      <c r="F1157" s="2">
        <v>678.15088000000003</v>
      </c>
      <c r="G1157" s="2">
        <v>2109.5616399999999</v>
      </c>
      <c r="H1157" s="3">
        <f t="shared" ref="H1157:H1220" si="73">IF(F1157=0,"",(G1157/F1157-1))</f>
        <v>2.1107555887857874</v>
      </c>
      <c r="I1157" s="2">
        <v>1671.94921</v>
      </c>
      <c r="J1157" s="3">
        <f t="shared" ref="J1157:J1220" si="74">IF(I1157=0,"",(G1157/I1157-1))</f>
        <v>0.26173787300632179</v>
      </c>
      <c r="K1157" s="2">
        <v>3094.6475999999998</v>
      </c>
      <c r="L1157" s="2">
        <v>11057.696309999999</v>
      </c>
      <c r="M1157" s="3">
        <f t="shared" ref="M1157:M1220" si="75">IF(K1157=0,"",(L1157/K1157-1))</f>
        <v>2.5731681726862861</v>
      </c>
    </row>
    <row r="1158" spans="1:13" x14ac:dyDescent="0.2">
      <c r="A1158" s="1" t="s">
        <v>7</v>
      </c>
      <c r="B1158" s="1" t="s">
        <v>58</v>
      </c>
      <c r="C1158" s="2">
        <v>0</v>
      </c>
      <c r="D1158" s="2">
        <v>0</v>
      </c>
      <c r="E1158" s="3" t="str">
        <f t="shared" si="72"/>
        <v/>
      </c>
      <c r="F1158" s="2">
        <v>30.516380000000002</v>
      </c>
      <c r="G1158" s="2">
        <v>11.56958</v>
      </c>
      <c r="H1158" s="3">
        <f t="shared" si="73"/>
        <v>-0.62087311797795153</v>
      </c>
      <c r="I1158" s="2">
        <v>3.9816500000000001</v>
      </c>
      <c r="J1158" s="3">
        <f t="shared" si="74"/>
        <v>1.9057250134994286</v>
      </c>
      <c r="K1158" s="2">
        <v>208.04479000000001</v>
      </c>
      <c r="L1158" s="2">
        <v>349.48538000000002</v>
      </c>
      <c r="M1158" s="3">
        <f t="shared" si="75"/>
        <v>0.67985643860632128</v>
      </c>
    </row>
    <row r="1159" spans="1:13" x14ac:dyDescent="0.2">
      <c r="A1159" s="1" t="s">
        <v>6</v>
      </c>
      <c r="B1159" s="1" t="s">
        <v>58</v>
      </c>
      <c r="C1159" s="2">
        <v>29.31559</v>
      </c>
      <c r="D1159" s="2">
        <v>3.96549</v>
      </c>
      <c r="E1159" s="3">
        <f t="shared" si="72"/>
        <v>-0.86473101854678691</v>
      </c>
      <c r="F1159" s="2">
        <v>4628.2682699999996</v>
      </c>
      <c r="G1159" s="2">
        <v>4071.7833599999999</v>
      </c>
      <c r="H1159" s="3">
        <f t="shared" si="73"/>
        <v>-0.12023609642662303</v>
      </c>
      <c r="I1159" s="2">
        <v>4319.0186299999996</v>
      </c>
      <c r="J1159" s="3">
        <f t="shared" si="74"/>
        <v>-5.7243390496789726E-2</v>
      </c>
      <c r="K1159" s="2">
        <v>30597.20854</v>
      </c>
      <c r="L1159" s="2">
        <v>33267.562409999999</v>
      </c>
      <c r="M1159" s="3">
        <f t="shared" si="75"/>
        <v>8.7274427878249794E-2</v>
      </c>
    </row>
    <row r="1160" spans="1:13" x14ac:dyDescent="0.2">
      <c r="A1160" s="1" t="s">
        <v>5</v>
      </c>
      <c r="B1160" s="1" t="s">
        <v>58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65.332009999999997</v>
      </c>
      <c r="H1160" s="3" t="str">
        <f t="shared" si="73"/>
        <v/>
      </c>
      <c r="I1160" s="2">
        <v>0</v>
      </c>
      <c r="J1160" s="3" t="str">
        <f t="shared" si="74"/>
        <v/>
      </c>
      <c r="K1160" s="2">
        <v>171.9025</v>
      </c>
      <c r="L1160" s="2">
        <v>120.77117</v>
      </c>
      <c r="M1160" s="3">
        <f t="shared" si="75"/>
        <v>-0.29744378354008816</v>
      </c>
    </row>
    <row r="1161" spans="1:13" x14ac:dyDescent="0.2">
      <c r="A1161" s="1" t="s">
        <v>4</v>
      </c>
      <c r="B1161" s="1" t="s">
        <v>58</v>
      </c>
      <c r="C1161" s="2">
        <v>0</v>
      </c>
      <c r="D1161" s="2">
        <v>0</v>
      </c>
      <c r="E1161" s="3" t="str">
        <f t="shared" si="72"/>
        <v/>
      </c>
      <c r="F1161" s="2">
        <v>1.3249</v>
      </c>
      <c r="G1161" s="2">
        <v>0</v>
      </c>
      <c r="H1161" s="3">
        <f t="shared" si="73"/>
        <v>-1</v>
      </c>
      <c r="I1161" s="2">
        <v>78.398849999999996</v>
      </c>
      <c r="J1161" s="3">
        <f t="shared" si="74"/>
        <v>-1</v>
      </c>
      <c r="K1161" s="2">
        <v>1.3324</v>
      </c>
      <c r="L1161" s="2">
        <v>80.700540000000004</v>
      </c>
      <c r="M1161" s="3">
        <f t="shared" si="75"/>
        <v>59.567802461723211</v>
      </c>
    </row>
    <row r="1162" spans="1:13" x14ac:dyDescent="0.2">
      <c r="A1162" s="1" t="s">
        <v>24</v>
      </c>
      <c r="B1162" s="1" t="s">
        <v>58</v>
      </c>
      <c r="C1162" s="2">
        <v>0</v>
      </c>
      <c r="D1162" s="2">
        <v>0</v>
      </c>
      <c r="E1162" s="3" t="str">
        <f t="shared" si="72"/>
        <v/>
      </c>
      <c r="F1162" s="2">
        <v>22.46808</v>
      </c>
      <c r="G1162" s="2">
        <v>116.64536</v>
      </c>
      <c r="H1162" s="3">
        <f t="shared" si="73"/>
        <v>4.1916033768795549</v>
      </c>
      <c r="I1162" s="2">
        <v>56.344529999999999</v>
      </c>
      <c r="J1162" s="3">
        <f t="shared" si="74"/>
        <v>1.0702162215214148</v>
      </c>
      <c r="K1162" s="2">
        <v>396.94481000000002</v>
      </c>
      <c r="L1162" s="2">
        <v>241.95541</v>
      </c>
      <c r="M1162" s="3">
        <f t="shared" si="75"/>
        <v>-0.39045579157465238</v>
      </c>
    </row>
    <row r="1163" spans="1:13" x14ac:dyDescent="0.2">
      <c r="A1163" s="1" t="s">
        <v>3</v>
      </c>
      <c r="B1163" s="1" t="s">
        <v>58</v>
      </c>
      <c r="C1163" s="2">
        <v>0</v>
      </c>
      <c r="D1163" s="2">
        <v>0</v>
      </c>
      <c r="E1163" s="3" t="str">
        <f t="shared" si="72"/>
        <v/>
      </c>
      <c r="F1163" s="2">
        <v>44.843850000000003</v>
      </c>
      <c r="G1163" s="2">
        <v>5.5827200000000001</v>
      </c>
      <c r="H1163" s="3">
        <f t="shared" si="73"/>
        <v>-0.87550756681239461</v>
      </c>
      <c r="I1163" s="2">
        <v>8.1102699999999999</v>
      </c>
      <c r="J1163" s="3">
        <f t="shared" si="74"/>
        <v>-0.31164807090269497</v>
      </c>
      <c r="K1163" s="2">
        <v>165.74041</v>
      </c>
      <c r="L1163" s="2">
        <v>252.48086000000001</v>
      </c>
      <c r="M1163" s="3">
        <f t="shared" si="75"/>
        <v>0.52335124548080958</v>
      </c>
    </row>
    <row r="1164" spans="1:13" x14ac:dyDescent="0.2">
      <c r="A1164" s="1" t="s">
        <v>27</v>
      </c>
      <c r="B1164" s="1" t="s">
        <v>58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16.428349999999998</v>
      </c>
      <c r="M1164" s="3" t="str">
        <f t="shared" si="75"/>
        <v/>
      </c>
    </row>
    <row r="1165" spans="1:13" x14ac:dyDescent="0.2">
      <c r="A1165" s="1" t="s">
        <v>2</v>
      </c>
      <c r="B1165" s="1" t="s">
        <v>58</v>
      </c>
      <c r="C1165" s="2">
        <v>2897.10365</v>
      </c>
      <c r="D1165" s="2">
        <v>586.71936000000005</v>
      </c>
      <c r="E1165" s="3">
        <f t="shared" si="72"/>
        <v>-0.79748071492022732</v>
      </c>
      <c r="F1165" s="2">
        <v>50310.876519999998</v>
      </c>
      <c r="G1165" s="2">
        <v>45732.912880000003</v>
      </c>
      <c r="H1165" s="3">
        <f t="shared" si="73"/>
        <v>-9.0993517836647553E-2</v>
      </c>
      <c r="I1165" s="2">
        <v>45154.071490000002</v>
      </c>
      <c r="J1165" s="3">
        <f t="shared" si="74"/>
        <v>1.281925130778494E-2</v>
      </c>
      <c r="K1165" s="2">
        <v>402850.32438000001</v>
      </c>
      <c r="L1165" s="2">
        <v>404620.53450000001</v>
      </c>
      <c r="M1165" s="3">
        <f t="shared" si="75"/>
        <v>4.3942129691081355E-3</v>
      </c>
    </row>
    <row r="1166" spans="1:13" x14ac:dyDescent="0.2">
      <c r="A1166" s="1" t="s">
        <v>26</v>
      </c>
      <c r="B1166" s="1" t="s">
        <v>58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1.15869</v>
      </c>
      <c r="J1166" s="3">
        <f t="shared" si="74"/>
        <v>-1</v>
      </c>
      <c r="K1166" s="2">
        <v>6.9463999999999997</v>
      </c>
      <c r="L1166" s="2">
        <v>84.966130000000007</v>
      </c>
      <c r="M1166" s="3">
        <f t="shared" si="75"/>
        <v>11.231678279396524</v>
      </c>
    </row>
    <row r="1167" spans="1:13" x14ac:dyDescent="0.2">
      <c r="A1167" s="1" t="s">
        <v>30</v>
      </c>
      <c r="B1167" s="1" t="s">
        <v>58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5.3746</v>
      </c>
      <c r="J1167" s="3">
        <f t="shared" si="74"/>
        <v>-1</v>
      </c>
      <c r="K1167" s="2">
        <v>4.1328199999999997</v>
      </c>
      <c r="L1167" s="2">
        <v>5.3746</v>
      </c>
      <c r="M1167" s="3">
        <f t="shared" si="75"/>
        <v>0.30046796134358633</v>
      </c>
    </row>
    <row r="1168" spans="1:13" x14ac:dyDescent="0.2">
      <c r="A1168" s="6" t="s">
        <v>0</v>
      </c>
      <c r="B1168" s="6" t="s">
        <v>58</v>
      </c>
      <c r="C1168" s="5">
        <v>4035.0323199999998</v>
      </c>
      <c r="D1168" s="5">
        <v>590.68484999999998</v>
      </c>
      <c r="E1168" s="4">
        <f t="shared" si="72"/>
        <v>-0.85361087516642242</v>
      </c>
      <c r="F1168" s="5">
        <v>73382.802639999994</v>
      </c>
      <c r="G1168" s="5">
        <v>73117.196240000005</v>
      </c>
      <c r="H1168" s="4">
        <f t="shared" si="73"/>
        <v>-3.6194638313692407E-3</v>
      </c>
      <c r="I1168" s="5">
        <v>72547.523130000001</v>
      </c>
      <c r="J1168" s="4">
        <f t="shared" si="74"/>
        <v>7.8524129483950045E-3</v>
      </c>
      <c r="K1168" s="5">
        <v>575667.79992000002</v>
      </c>
      <c r="L1168" s="5">
        <v>623407.62827999995</v>
      </c>
      <c r="M1168" s="4">
        <f t="shared" si="75"/>
        <v>8.2929474892697197E-2</v>
      </c>
    </row>
    <row r="1169" spans="1:13" x14ac:dyDescent="0.2">
      <c r="A1169" s="1" t="s">
        <v>22</v>
      </c>
      <c r="B1169" s="1" t="s">
        <v>57</v>
      </c>
      <c r="C1169" s="2">
        <v>1003.35363</v>
      </c>
      <c r="D1169" s="2">
        <v>184.38633999999999</v>
      </c>
      <c r="E1169" s="3">
        <f t="shared" si="72"/>
        <v>-0.81622995673021093</v>
      </c>
      <c r="F1169" s="2">
        <v>28461.432980000001</v>
      </c>
      <c r="G1169" s="2">
        <v>55692.009209999997</v>
      </c>
      <c r="H1169" s="3">
        <f t="shared" si="73"/>
        <v>0.95675352148063175</v>
      </c>
      <c r="I1169" s="2">
        <v>42548.227509999997</v>
      </c>
      <c r="J1169" s="3">
        <f t="shared" si="74"/>
        <v>0.30891490595961613</v>
      </c>
      <c r="K1169" s="2">
        <v>193290.8333</v>
      </c>
      <c r="L1169" s="2">
        <v>390608.43502999999</v>
      </c>
      <c r="M1169" s="3">
        <f t="shared" si="75"/>
        <v>1.0208326921729918</v>
      </c>
    </row>
    <row r="1170" spans="1:13" x14ac:dyDescent="0.2">
      <c r="A1170" s="1" t="s">
        <v>21</v>
      </c>
      <c r="B1170" s="1" t="s">
        <v>57</v>
      </c>
      <c r="C1170" s="2">
        <v>82.179749999999999</v>
      </c>
      <c r="D1170" s="2">
        <v>0</v>
      </c>
      <c r="E1170" s="3">
        <f t="shared" si="72"/>
        <v>-1</v>
      </c>
      <c r="F1170" s="2">
        <v>4802.8429699999997</v>
      </c>
      <c r="G1170" s="2">
        <v>6403.5032300000003</v>
      </c>
      <c r="H1170" s="3">
        <f t="shared" si="73"/>
        <v>0.33327349446946442</v>
      </c>
      <c r="I1170" s="2">
        <v>6032.7552999999998</v>
      </c>
      <c r="J1170" s="3">
        <f t="shared" si="74"/>
        <v>6.1455821024267276E-2</v>
      </c>
      <c r="K1170" s="2">
        <v>61730.9853</v>
      </c>
      <c r="L1170" s="2">
        <v>56583.746169999999</v>
      </c>
      <c r="M1170" s="3">
        <f t="shared" si="75"/>
        <v>-8.3381775051628804E-2</v>
      </c>
    </row>
    <row r="1171" spans="1:13" x14ac:dyDescent="0.2">
      <c r="A1171" s="1" t="s">
        <v>20</v>
      </c>
      <c r="B1171" s="1" t="s">
        <v>57</v>
      </c>
      <c r="C1171" s="2">
        <v>3143.2757900000001</v>
      </c>
      <c r="D1171" s="2">
        <v>75.896360000000001</v>
      </c>
      <c r="E1171" s="3">
        <f t="shared" si="72"/>
        <v>-0.97585437452181056</v>
      </c>
      <c r="F1171" s="2">
        <v>48608.948040000003</v>
      </c>
      <c r="G1171" s="2">
        <v>61187.650280000002</v>
      </c>
      <c r="H1171" s="3">
        <f t="shared" si="73"/>
        <v>0.25877338941071226</v>
      </c>
      <c r="I1171" s="2">
        <v>51851.665419999998</v>
      </c>
      <c r="J1171" s="3">
        <f t="shared" si="74"/>
        <v>0.18005178395675925</v>
      </c>
      <c r="K1171" s="2">
        <v>390425.74540000001</v>
      </c>
      <c r="L1171" s="2">
        <v>439728.57618999999</v>
      </c>
      <c r="M1171" s="3">
        <f t="shared" si="75"/>
        <v>0.12627966103897204</v>
      </c>
    </row>
    <row r="1172" spans="1:13" x14ac:dyDescent="0.2">
      <c r="A1172" s="1" t="s">
        <v>19</v>
      </c>
      <c r="B1172" s="1" t="s">
        <v>57</v>
      </c>
      <c r="C1172" s="2">
        <v>0</v>
      </c>
      <c r="D1172" s="2">
        <v>0</v>
      </c>
      <c r="E1172" s="3" t="str">
        <f t="shared" si="72"/>
        <v/>
      </c>
      <c r="F1172" s="2">
        <v>69.756420000000006</v>
      </c>
      <c r="G1172" s="2">
        <v>184.63318000000001</v>
      </c>
      <c r="H1172" s="3">
        <f t="shared" si="73"/>
        <v>1.6468270590721255</v>
      </c>
      <c r="I1172" s="2">
        <v>29.540179999999999</v>
      </c>
      <c r="J1172" s="3">
        <f t="shared" si="74"/>
        <v>5.250238827251561</v>
      </c>
      <c r="K1172" s="2">
        <v>460.52893</v>
      </c>
      <c r="L1172" s="2">
        <v>328.56907000000001</v>
      </c>
      <c r="M1172" s="3">
        <f t="shared" si="75"/>
        <v>-0.28653978372216482</v>
      </c>
    </row>
    <row r="1173" spans="1:13" x14ac:dyDescent="0.2">
      <c r="A1173" s="1" t="s">
        <v>18</v>
      </c>
      <c r="B1173" s="1" t="s">
        <v>57</v>
      </c>
      <c r="C1173" s="2">
        <v>0</v>
      </c>
      <c r="D1173" s="2">
        <v>0</v>
      </c>
      <c r="E1173" s="3" t="str">
        <f t="shared" si="72"/>
        <v/>
      </c>
      <c r="F1173" s="2">
        <v>2822.2720399999998</v>
      </c>
      <c r="G1173" s="2">
        <v>1869.5188599999999</v>
      </c>
      <c r="H1173" s="3">
        <f t="shared" si="73"/>
        <v>-0.33758375043108879</v>
      </c>
      <c r="I1173" s="2">
        <v>2508.3875600000001</v>
      </c>
      <c r="J1173" s="3">
        <f t="shared" si="74"/>
        <v>-0.25469297894301479</v>
      </c>
      <c r="K1173" s="2">
        <v>24478.232929999998</v>
      </c>
      <c r="L1173" s="2">
        <v>29532.288769999999</v>
      </c>
      <c r="M1173" s="3">
        <f t="shared" si="75"/>
        <v>0.20647143339361951</v>
      </c>
    </row>
    <row r="1174" spans="1:13" x14ac:dyDescent="0.2">
      <c r="A1174" s="1" t="s">
        <v>17</v>
      </c>
      <c r="B1174" s="1" t="s">
        <v>57</v>
      </c>
      <c r="C1174" s="2">
        <v>2050.71281</v>
      </c>
      <c r="D1174" s="2">
        <v>22.750499999999999</v>
      </c>
      <c r="E1174" s="3">
        <f t="shared" si="72"/>
        <v>-0.98890605262274633</v>
      </c>
      <c r="F1174" s="2">
        <v>43060.837019999999</v>
      </c>
      <c r="G1174" s="2">
        <v>51324.697500000002</v>
      </c>
      <c r="H1174" s="3">
        <f t="shared" si="73"/>
        <v>0.19191128301016946</v>
      </c>
      <c r="I1174" s="2">
        <v>33491.290399999998</v>
      </c>
      <c r="J1174" s="3">
        <f t="shared" si="74"/>
        <v>0.53247894861644407</v>
      </c>
      <c r="K1174" s="2">
        <v>363077.88351999997</v>
      </c>
      <c r="L1174" s="2">
        <v>370541.47515000001</v>
      </c>
      <c r="M1174" s="3">
        <f t="shared" si="75"/>
        <v>2.055644799303491E-2</v>
      </c>
    </row>
    <row r="1175" spans="1:13" x14ac:dyDescent="0.2">
      <c r="A1175" s="1" t="s">
        <v>16</v>
      </c>
      <c r="B1175" s="1" t="s">
        <v>57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11.896000000000001</v>
      </c>
      <c r="L1175" s="2">
        <v>5.09694</v>
      </c>
      <c r="M1175" s="3">
        <f t="shared" si="75"/>
        <v>-0.57154169468728988</v>
      </c>
    </row>
    <row r="1176" spans="1:13" x14ac:dyDescent="0.2">
      <c r="A1176" s="1" t="s">
        <v>15</v>
      </c>
      <c r="B1176" s="1" t="s">
        <v>57</v>
      </c>
      <c r="C1176" s="2">
        <v>11.85392</v>
      </c>
      <c r="D1176" s="2">
        <v>0</v>
      </c>
      <c r="E1176" s="3">
        <f t="shared" si="72"/>
        <v>-1</v>
      </c>
      <c r="F1176" s="2">
        <v>7970.4330600000003</v>
      </c>
      <c r="G1176" s="2">
        <v>3241.05942</v>
      </c>
      <c r="H1176" s="3">
        <f t="shared" si="73"/>
        <v>-0.59336470231894778</v>
      </c>
      <c r="I1176" s="2">
        <v>123.16306</v>
      </c>
      <c r="J1176" s="3">
        <f t="shared" si="74"/>
        <v>25.315190772298124</v>
      </c>
      <c r="K1176" s="2">
        <v>22823.491669999999</v>
      </c>
      <c r="L1176" s="2">
        <v>19723.33196</v>
      </c>
      <c r="M1176" s="3">
        <f t="shared" si="75"/>
        <v>-0.13583196448749157</v>
      </c>
    </row>
    <row r="1177" spans="1:13" x14ac:dyDescent="0.2">
      <c r="A1177" s="1" t="s">
        <v>14</v>
      </c>
      <c r="B1177" s="1" t="s">
        <v>57</v>
      </c>
      <c r="C1177" s="2">
        <v>38.498620000000003</v>
      </c>
      <c r="D1177" s="2">
        <v>0</v>
      </c>
      <c r="E1177" s="3">
        <f t="shared" si="72"/>
        <v>-1</v>
      </c>
      <c r="F1177" s="2">
        <v>593.32971999999995</v>
      </c>
      <c r="G1177" s="2">
        <v>254.23177999999999</v>
      </c>
      <c r="H1177" s="3">
        <f t="shared" si="73"/>
        <v>-0.57151686249594913</v>
      </c>
      <c r="I1177" s="2">
        <v>231.83059</v>
      </c>
      <c r="J1177" s="3">
        <f t="shared" si="74"/>
        <v>9.6627412284116643E-2</v>
      </c>
      <c r="K1177" s="2">
        <v>5323.4260800000002</v>
      </c>
      <c r="L1177" s="2">
        <v>4211.4975599999998</v>
      </c>
      <c r="M1177" s="3">
        <f t="shared" si="75"/>
        <v>-0.20887460505509647</v>
      </c>
    </row>
    <row r="1178" spans="1:13" x14ac:dyDescent="0.2">
      <c r="A1178" s="1" t="s">
        <v>13</v>
      </c>
      <c r="B1178" s="1" t="s">
        <v>57</v>
      </c>
      <c r="C1178" s="2">
        <v>51.77317</v>
      </c>
      <c r="D1178" s="2">
        <v>0</v>
      </c>
      <c r="E1178" s="3">
        <f t="shared" si="72"/>
        <v>-1</v>
      </c>
      <c r="F1178" s="2">
        <v>1555.5586000000001</v>
      </c>
      <c r="G1178" s="2">
        <v>1220.76863</v>
      </c>
      <c r="H1178" s="3">
        <f t="shared" si="73"/>
        <v>-0.21522170235181115</v>
      </c>
      <c r="I1178" s="2">
        <v>1738.6756499999999</v>
      </c>
      <c r="J1178" s="3">
        <f t="shared" si="74"/>
        <v>-0.29787443103605893</v>
      </c>
      <c r="K1178" s="2">
        <v>18290.2847</v>
      </c>
      <c r="L1178" s="2">
        <v>13410.161480000001</v>
      </c>
      <c r="M1178" s="3">
        <f t="shared" si="75"/>
        <v>-0.26681504963123948</v>
      </c>
    </row>
    <row r="1179" spans="1:13" x14ac:dyDescent="0.2">
      <c r="A1179" s="1" t="s">
        <v>12</v>
      </c>
      <c r="B1179" s="1" t="s">
        <v>57</v>
      </c>
      <c r="C1179" s="2">
        <v>448.11288999999999</v>
      </c>
      <c r="D1179" s="2">
        <v>0</v>
      </c>
      <c r="E1179" s="3">
        <f t="shared" si="72"/>
        <v>-1</v>
      </c>
      <c r="F1179" s="2">
        <v>8334.6236599999993</v>
      </c>
      <c r="G1179" s="2">
        <v>10531.44946</v>
      </c>
      <c r="H1179" s="3">
        <f t="shared" si="73"/>
        <v>0.26357828374940695</v>
      </c>
      <c r="I1179" s="2">
        <v>9145.5261200000004</v>
      </c>
      <c r="J1179" s="3">
        <f t="shared" si="74"/>
        <v>0.15154112752126703</v>
      </c>
      <c r="K1179" s="2">
        <v>60198.222589999998</v>
      </c>
      <c r="L1179" s="2">
        <v>71834.467300000004</v>
      </c>
      <c r="M1179" s="3">
        <f t="shared" si="75"/>
        <v>0.1932988086583971</v>
      </c>
    </row>
    <row r="1180" spans="1:13" x14ac:dyDescent="0.2">
      <c r="A1180" s="1" t="s">
        <v>11</v>
      </c>
      <c r="B1180" s="1" t="s">
        <v>57</v>
      </c>
      <c r="C1180" s="2">
        <v>1150.3472200000001</v>
      </c>
      <c r="D1180" s="2">
        <v>263.62329999999997</v>
      </c>
      <c r="E1180" s="3">
        <f t="shared" si="72"/>
        <v>-0.77083154075862415</v>
      </c>
      <c r="F1180" s="2">
        <v>25854.5461</v>
      </c>
      <c r="G1180" s="2">
        <v>33942.009180000001</v>
      </c>
      <c r="H1180" s="3">
        <f t="shared" si="73"/>
        <v>0.31280622946229175</v>
      </c>
      <c r="I1180" s="2">
        <v>28658.033579999999</v>
      </c>
      <c r="J1180" s="3">
        <f t="shared" si="74"/>
        <v>0.18438025711881378</v>
      </c>
      <c r="K1180" s="2">
        <v>209942.40695999999</v>
      </c>
      <c r="L1180" s="2">
        <v>257813.88646000001</v>
      </c>
      <c r="M1180" s="3">
        <f t="shared" si="75"/>
        <v>0.22802196179984202</v>
      </c>
    </row>
    <row r="1181" spans="1:13" x14ac:dyDescent="0.2">
      <c r="A1181" s="1" t="s">
        <v>10</v>
      </c>
      <c r="B1181" s="1" t="s">
        <v>57</v>
      </c>
      <c r="C1181" s="2">
        <v>5820.96443</v>
      </c>
      <c r="D1181" s="2">
        <v>6046.5364300000001</v>
      </c>
      <c r="E1181" s="3">
        <f t="shared" si="72"/>
        <v>3.875165407942549E-2</v>
      </c>
      <c r="F1181" s="2">
        <v>265341.81711</v>
      </c>
      <c r="G1181" s="2">
        <v>295641.64039999997</v>
      </c>
      <c r="H1181" s="3">
        <f t="shared" si="73"/>
        <v>0.11419166273908066</v>
      </c>
      <c r="I1181" s="2">
        <v>225955.33413999999</v>
      </c>
      <c r="J1181" s="3">
        <f t="shared" si="74"/>
        <v>0.30840744045822333</v>
      </c>
      <c r="K1181" s="2">
        <v>1934698.28837</v>
      </c>
      <c r="L1181" s="2">
        <v>2689655.3548300001</v>
      </c>
      <c r="M1181" s="3">
        <f t="shared" si="75"/>
        <v>0.39021953500359885</v>
      </c>
    </row>
    <row r="1182" spans="1:13" x14ac:dyDescent="0.2">
      <c r="A1182" s="1" t="s">
        <v>28</v>
      </c>
      <c r="B1182" s="1" t="s">
        <v>57</v>
      </c>
      <c r="C1182" s="2">
        <v>0</v>
      </c>
      <c r="D1182" s="2">
        <v>0</v>
      </c>
      <c r="E1182" s="3" t="str">
        <f t="shared" si="72"/>
        <v/>
      </c>
      <c r="F1182" s="2">
        <v>54.241999999999997</v>
      </c>
      <c r="G1182" s="2">
        <v>29.179500000000001</v>
      </c>
      <c r="H1182" s="3">
        <f t="shared" si="73"/>
        <v>-0.46204970318203598</v>
      </c>
      <c r="I1182" s="2">
        <v>73.189040000000006</v>
      </c>
      <c r="J1182" s="3">
        <f t="shared" si="74"/>
        <v>-0.60131325673898717</v>
      </c>
      <c r="K1182" s="2">
        <v>312.47219999999999</v>
      </c>
      <c r="L1182" s="2">
        <v>335.61815000000001</v>
      </c>
      <c r="M1182" s="3">
        <f t="shared" si="75"/>
        <v>7.4073629590088341E-2</v>
      </c>
    </row>
    <row r="1183" spans="1:13" x14ac:dyDescent="0.2">
      <c r="A1183" s="1" t="s">
        <v>9</v>
      </c>
      <c r="B1183" s="1" t="s">
        <v>57</v>
      </c>
      <c r="C1183" s="2">
        <v>69.149879999999996</v>
      </c>
      <c r="D1183" s="2">
        <v>0</v>
      </c>
      <c r="E1183" s="3">
        <f t="shared" si="72"/>
        <v>-1</v>
      </c>
      <c r="F1183" s="2">
        <v>1217.1139700000001</v>
      </c>
      <c r="G1183" s="2">
        <v>1722.9431099999999</v>
      </c>
      <c r="H1183" s="3">
        <f t="shared" si="73"/>
        <v>0.41559718520033062</v>
      </c>
      <c r="I1183" s="2">
        <v>1990.0267100000001</v>
      </c>
      <c r="J1183" s="3">
        <f t="shared" si="74"/>
        <v>-0.13421106292588414</v>
      </c>
      <c r="K1183" s="2">
        <v>5740.3498</v>
      </c>
      <c r="L1183" s="2">
        <v>13222.48711</v>
      </c>
      <c r="M1183" s="3">
        <f t="shared" si="75"/>
        <v>1.3034288102094407</v>
      </c>
    </row>
    <row r="1184" spans="1:13" x14ac:dyDescent="0.2">
      <c r="A1184" s="1" t="s">
        <v>8</v>
      </c>
      <c r="B1184" s="1" t="s">
        <v>57</v>
      </c>
      <c r="C1184" s="2">
        <v>2328.8556400000002</v>
      </c>
      <c r="D1184" s="2">
        <v>400.97086999999999</v>
      </c>
      <c r="E1184" s="3">
        <f t="shared" si="72"/>
        <v>-0.82782493551210412</v>
      </c>
      <c r="F1184" s="2">
        <v>26703.506959999999</v>
      </c>
      <c r="G1184" s="2">
        <v>29985.796180000001</v>
      </c>
      <c r="H1184" s="3">
        <f t="shared" si="73"/>
        <v>0.12291603589433575</v>
      </c>
      <c r="I1184" s="2">
        <v>26272.966530000002</v>
      </c>
      <c r="J1184" s="3">
        <f t="shared" si="74"/>
        <v>0.14131748867264293</v>
      </c>
      <c r="K1184" s="2">
        <v>196675.94729000001</v>
      </c>
      <c r="L1184" s="2">
        <v>204081.14910000001</v>
      </c>
      <c r="M1184" s="3">
        <f t="shared" si="75"/>
        <v>3.7651791752048691E-2</v>
      </c>
    </row>
    <row r="1185" spans="1:13" x14ac:dyDescent="0.2">
      <c r="A1185" s="1" t="s">
        <v>7</v>
      </c>
      <c r="B1185" s="1" t="s">
        <v>57</v>
      </c>
      <c r="C1185" s="2">
        <v>0</v>
      </c>
      <c r="D1185" s="2">
        <v>0</v>
      </c>
      <c r="E1185" s="3" t="str">
        <f t="shared" si="72"/>
        <v/>
      </c>
      <c r="F1185" s="2">
        <v>96.577520000000007</v>
      </c>
      <c r="G1185" s="2">
        <v>94.921120000000002</v>
      </c>
      <c r="H1185" s="3">
        <f t="shared" si="73"/>
        <v>-1.7150989174292364E-2</v>
      </c>
      <c r="I1185" s="2">
        <v>28.50808</v>
      </c>
      <c r="J1185" s="3">
        <f t="shared" si="74"/>
        <v>2.3296216370937644</v>
      </c>
      <c r="K1185" s="2">
        <v>699.57325000000003</v>
      </c>
      <c r="L1185" s="2">
        <v>749.27137000000005</v>
      </c>
      <c r="M1185" s="3">
        <f t="shared" si="75"/>
        <v>7.1040623694516691E-2</v>
      </c>
    </row>
    <row r="1186" spans="1:13" x14ac:dyDescent="0.2">
      <c r="A1186" s="1" t="s">
        <v>6</v>
      </c>
      <c r="B1186" s="1" t="s">
        <v>57</v>
      </c>
      <c r="C1186" s="2">
        <v>479.55588999999998</v>
      </c>
      <c r="D1186" s="2">
        <v>0</v>
      </c>
      <c r="E1186" s="3">
        <f t="shared" si="72"/>
        <v>-1</v>
      </c>
      <c r="F1186" s="2">
        <v>9036.6628700000001</v>
      </c>
      <c r="G1186" s="2">
        <v>9540.25317</v>
      </c>
      <c r="H1186" s="3">
        <f t="shared" si="73"/>
        <v>5.5727463472364791E-2</v>
      </c>
      <c r="I1186" s="2">
        <v>9583.9477399999996</v>
      </c>
      <c r="J1186" s="3">
        <f t="shared" si="74"/>
        <v>-4.5591410956503653E-3</v>
      </c>
      <c r="K1186" s="2">
        <v>83516.023539999995</v>
      </c>
      <c r="L1186" s="2">
        <v>86811.49467</v>
      </c>
      <c r="M1186" s="3">
        <f t="shared" si="75"/>
        <v>3.9459147961248942E-2</v>
      </c>
    </row>
    <row r="1187" spans="1:13" x14ac:dyDescent="0.2">
      <c r="A1187" s="1" t="s">
        <v>5</v>
      </c>
      <c r="B1187" s="1" t="s">
        <v>57</v>
      </c>
      <c r="C1187" s="2">
        <v>26.170079999999999</v>
      </c>
      <c r="D1187" s="2">
        <v>0</v>
      </c>
      <c r="E1187" s="3">
        <f t="shared" si="72"/>
        <v>-1</v>
      </c>
      <c r="F1187" s="2">
        <v>373.08683000000002</v>
      </c>
      <c r="G1187" s="2">
        <v>32.349260000000001</v>
      </c>
      <c r="H1187" s="3">
        <f t="shared" si="73"/>
        <v>-0.91329294577350795</v>
      </c>
      <c r="I1187" s="2">
        <v>361.47098999999997</v>
      </c>
      <c r="J1187" s="3">
        <f t="shared" si="74"/>
        <v>-0.91050662184536579</v>
      </c>
      <c r="K1187" s="2">
        <v>1109.84917</v>
      </c>
      <c r="L1187" s="2">
        <v>1084.60303</v>
      </c>
      <c r="M1187" s="3">
        <f t="shared" si="75"/>
        <v>-2.2747361247294484E-2</v>
      </c>
    </row>
    <row r="1188" spans="1:13" x14ac:dyDescent="0.2">
      <c r="A1188" s="1" t="s">
        <v>4</v>
      </c>
      <c r="B1188" s="1" t="s">
        <v>57</v>
      </c>
      <c r="C1188" s="2">
        <v>26126.000629999999</v>
      </c>
      <c r="D1188" s="2">
        <v>482.01992999999999</v>
      </c>
      <c r="E1188" s="3">
        <f t="shared" si="72"/>
        <v>-0.98155018302164065</v>
      </c>
      <c r="F1188" s="2">
        <v>266695.06170999998</v>
      </c>
      <c r="G1188" s="2">
        <v>272883.44972999999</v>
      </c>
      <c r="H1188" s="3">
        <f t="shared" si="73"/>
        <v>2.3203984281978007E-2</v>
      </c>
      <c r="I1188" s="2">
        <v>516978.18916000001</v>
      </c>
      <c r="J1188" s="3">
        <f t="shared" si="74"/>
        <v>-0.47215674577415279</v>
      </c>
      <c r="K1188" s="2">
        <v>3038168.2944200002</v>
      </c>
      <c r="L1188" s="2">
        <v>3572937.6397799999</v>
      </c>
      <c r="M1188" s="3">
        <f t="shared" si="75"/>
        <v>0.17601702523924523</v>
      </c>
    </row>
    <row r="1189" spans="1:13" x14ac:dyDescent="0.2">
      <c r="A1189" s="1" t="s">
        <v>24</v>
      </c>
      <c r="B1189" s="1" t="s">
        <v>57</v>
      </c>
      <c r="C1189" s="2">
        <v>0</v>
      </c>
      <c r="D1189" s="2">
        <v>0</v>
      </c>
      <c r="E1189" s="3" t="str">
        <f t="shared" si="72"/>
        <v/>
      </c>
      <c r="F1189" s="2">
        <v>2.0547399999999998</v>
      </c>
      <c r="G1189" s="2">
        <v>3.5737199999999998</v>
      </c>
      <c r="H1189" s="3">
        <f t="shared" si="73"/>
        <v>0.73925654827374765</v>
      </c>
      <c r="I1189" s="2">
        <v>2.71977</v>
      </c>
      <c r="J1189" s="3">
        <f t="shared" si="74"/>
        <v>0.31397875555653587</v>
      </c>
      <c r="K1189" s="2">
        <v>48.818269999999998</v>
      </c>
      <c r="L1189" s="2">
        <v>1299.6623099999999</v>
      </c>
      <c r="M1189" s="3">
        <f t="shared" si="75"/>
        <v>25.622457330011898</v>
      </c>
    </row>
    <row r="1190" spans="1:13" x14ac:dyDescent="0.2">
      <c r="A1190" s="1" t="s">
        <v>3</v>
      </c>
      <c r="B1190" s="1" t="s">
        <v>57</v>
      </c>
      <c r="C1190" s="2">
        <v>0</v>
      </c>
      <c r="D1190" s="2">
        <v>0</v>
      </c>
      <c r="E1190" s="3" t="str">
        <f t="shared" si="72"/>
        <v/>
      </c>
      <c r="F1190" s="2">
        <v>683.39041999999995</v>
      </c>
      <c r="G1190" s="2">
        <v>1270.4505300000001</v>
      </c>
      <c r="H1190" s="3">
        <f t="shared" si="73"/>
        <v>0.85904059058949089</v>
      </c>
      <c r="I1190" s="2">
        <v>1414.5627400000001</v>
      </c>
      <c r="J1190" s="3">
        <f t="shared" si="74"/>
        <v>-0.10187756677374382</v>
      </c>
      <c r="K1190" s="2">
        <v>4374.0829800000001</v>
      </c>
      <c r="L1190" s="2">
        <v>10388.587030000001</v>
      </c>
      <c r="M1190" s="3">
        <f t="shared" si="75"/>
        <v>1.3750319958493336</v>
      </c>
    </row>
    <row r="1191" spans="1:13" x14ac:dyDescent="0.2">
      <c r="A1191" s="1" t="s">
        <v>27</v>
      </c>
      <c r="B1191" s="1" t="s">
        <v>57</v>
      </c>
      <c r="C1191" s="2">
        <v>0</v>
      </c>
      <c r="D1191" s="2">
        <v>0</v>
      </c>
      <c r="E1191" s="3" t="str">
        <f t="shared" si="72"/>
        <v/>
      </c>
      <c r="F1191" s="2">
        <v>0.45152999999999999</v>
      </c>
      <c r="G1191" s="2">
        <v>0.97335000000000005</v>
      </c>
      <c r="H1191" s="3">
        <f t="shared" si="73"/>
        <v>1.1556707195535183</v>
      </c>
      <c r="I1191" s="2">
        <v>20.7</v>
      </c>
      <c r="J1191" s="3">
        <f t="shared" si="74"/>
        <v>-0.95297826086956516</v>
      </c>
      <c r="K1191" s="2">
        <v>39.637169999999998</v>
      </c>
      <c r="L1191" s="2">
        <v>124.45528</v>
      </c>
      <c r="M1191" s="3">
        <f t="shared" si="75"/>
        <v>2.13986291150453</v>
      </c>
    </row>
    <row r="1192" spans="1:13" x14ac:dyDescent="0.2">
      <c r="A1192" s="1" t="s">
        <v>2</v>
      </c>
      <c r="B1192" s="1" t="s">
        <v>57</v>
      </c>
      <c r="C1192" s="2">
        <v>321.46239000000003</v>
      </c>
      <c r="D1192" s="2">
        <v>0</v>
      </c>
      <c r="E1192" s="3">
        <f t="shared" si="72"/>
        <v>-1</v>
      </c>
      <c r="F1192" s="2">
        <v>2069.7529800000002</v>
      </c>
      <c r="G1192" s="2">
        <v>4221.2481299999999</v>
      </c>
      <c r="H1192" s="3">
        <f t="shared" si="73"/>
        <v>1.0394936839274411</v>
      </c>
      <c r="I1192" s="2">
        <v>3273.5946199999998</v>
      </c>
      <c r="J1192" s="3">
        <f t="shared" si="74"/>
        <v>0.28948407484858341</v>
      </c>
      <c r="K1192" s="2">
        <v>18842.427589999999</v>
      </c>
      <c r="L1192" s="2">
        <v>28309.817019999999</v>
      </c>
      <c r="M1192" s="3">
        <f t="shared" si="75"/>
        <v>0.50245062027063359</v>
      </c>
    </row>
    <row r="1193" spans="1:13" x14ac:dyDescent="0.2">
      <c r="A1193" s="1" t="s">
        <v>34</v>
      </c>
      <c r="B1193" s="1" t="s">
        <v>57</v>
      </c>
      <c r="C1193" s="2">
        <v>0</v>
      </c>
      <c r="D1193" s="2">
        <v>0</v>
      </c>
      <c r="E1193" s="3" t="str">
        <f t="shared" si="72"/>
        <v/>
      </c>
      <c r="F1193" s="2">
        <v>24.686450000000001</v>
      </c>
      <c r="G1193" s="2">
        <v>104.60204</v>
      </c>
      <c r="H1193" s="3">
        <f t="shared" si="73"/>
        <v>3.2372248743744034</v>
      </c>
      <c r="I1193" s="2">
        <v>14.756449999999999</v>
      </c>
      <c r="J1193" s="3">
        <f t="shared" si="74"/>
        <v>6.0885639838850132</v>
      </c>
      <c r="K1193" s="2">
        <v>43.053240000000002</v>
      </c>
      <c r="L1193" s="2">
        <v>165.62298999999999</v>
      </c>
      <c r="M1193" s="3">
        <f t="shared" si="75"/>
        <v>2.8469344002913597</v>
      </c>
    </row>
    <row r="1194" spans="1:13" x14ac:dyDescent="0.2">
      <c r="A1194" s="1" t="s">
        <v>26</v>
      </c>
      <c r="B1194" s="1" t="s">
        <v>57</v>
      </c>
      <c r="C1194" s="2">
        <v>0</v>
      </c>
      <c r="D1194" s="2">
        <v>0</v>
      </c>
      <c r="E1194" s="3" t="str">
        <f t="shared" si="72"/>
        <v/>
      </c>
      <c r="F1194" s="2">
        <v>27.494800000000001</v>
      </c>
      <c r="G1194" s="2">
        <v>3.6678999999999999</v>
      </c>
      <c r="H1194" s="3">
        <f t="shared" si="73"/>
        <v>-0.8665965928102769</v>
      </c>
      <c r="I1194" s="2">
        <v>0.76746000000000003</v>
      </c>
      <c r="J1194" s="3">
        <f t="shared" si="74"/>
        <v>3.7792718838766834</v>
      </c>
      <c r="K1194" s="2">
        <v>986.52633000000003</v>
      </c>
      <c r="L1194" s="2">
        <v>38.581789999999998</v>
      </c>
      <c r="M1194" s="3">
        <f t="shared" si="75"/>
        <v>-0.96089127190350809</v>
      </c>
    </row>
    <row r="1195" spans="1:13" x14ac:dyDescent="0.2">
      <c r="A1195" s="1" t="s">
        <v>30</v>
      </c>
      <c r="B1195" s="1" t="s">
        <v>57</v>
      </c>
      <c r="C1195" s="2">
        <v>0</v>
      </c>
      <c r="D1195" s="2">
        <v>0</v>
      </c>
      <c r="E1195" s="3" t="str">
        <f t="shared" si="72"/>
        <v/>
      </c>
      <c r="F1195" s="2">
        <v>29.5596</v>
      </c>
      <c r="G1195" s="2">
        <v>26.4498</v>
      </c>
      <c r="H1195" s="3">
        <f t="shared" si="73"/>
        <v>-0.10520440060082004</v>
      </c>
      <c r="I1195" s="2">
        <v>0.252</v>
      </c>
      <c r="J1195" s="3">
        <f t="shared" si="74"/>
        <v>103.9595238095238</v>
      </c>
      <c r="K1195" s="2">
        <v>737.17574000000002</v>
      </c>
      <c r="L1195" s="2">
        <v>564.91611999999998</v>
      </c>
      <c r="M1195" s="3">
        <f t="shared" si="75"/>
        <v>-0.23367510710539663</v>
      </c>
    </row>
    <row r="1196" spans="1:13" x14ac:dyDescent="0.2">
      <c r="A1196" s="6" t="s">
        <v>0</v>
      </c>
      <c r="B1196" s="6" t="s">
        <v>57</v>
      </c>
      <c r="C1196" s="5">
        <v>43152.266739999999</v>
      </c>
      <c r="D1196" s="5">
        <v>7476.1837299999997</v>
      </c>
      <c r="E1196" s="4">
        <f t="shared" si="72"/>
        <v>-0.82674875980338824</v>
      </c>
      <c r="F1196" s="5">
        <v>744490.04009999998</v>
      </c>
      <c r="G1196" s="5">
        <v>841413.02867000003</v>
      </c>
      <c r="H1196" s="4">
        <f t="shared" si="73"/>
        <v>0.13018708558811798</v>
      </c>
      <c r="I1196" s="5">
        <v>962330.0808</v>
      </c>
      <c r="J1196" s="4">
        <f t="shared" si="74"/>
        <v>-0.12565028833919412</v>
      </c>
      <c r="K1196" s="5">
        <v>6636046.4567400003</v>
      </c>
      <c r="L1196" s="5">
        <v>8264090.7926599998</v>
      </c>
      <c r="M1196" s="4">
        <f t="shared" si="75"/>
        <v>0.24533347476289169</v>
      </c>
    </row>
    <row r="1197" spans="1:13" x14ac:dyDescent="0.2">
      <c r="A1197" s="1" t="s">
        <v>22</v>
      </c>
      <c r="B1197" s="1" t="s">
        <v>56</v>
      </c>
      <c r="C1197" s="2">
        <v>122.27582</v>
      </c>
      <c r="D1197" s="2">
        <v>0</v>
      </c>
      <c r="E1197" s="3">
        <f t="shared" si="72"/>
        <v>-1</v>
      </c>
      <c r="F1197" s="2">
        <v>2178.83286</v>
      </c>
      <c r="G1197" s="2">
        <v>3438.5486000000001</v>
      </c>
      <c r="H1197" s="3">
        <f t="shared" si="73"/>
        <v>0.57816079568397916</v>
      </c>
      <c r="I1197" s="2">
        <v>2474.0515300000002</v>
      </c>
      <c r="J1197" s="3">
        <f t="shared" si="74"/>
        <v>0.38984518240814481</v>
      </c>
      <c r="K1197" s="2">
        <v>18928.311399999999</v>
      </c>
      <c r="L1197" s="2">
        <v>25898.825250000002</v>
      </c>
      <c r="M1197" s="3">
        <f t="shared" si="75"/>
        <v>0.36825862078748361</v>
      </c>
    </row>
    <row r="1198" spans="1:13" x14ac:dyDescent="0.2">
      <c r="A1198" s="1" t="s">
        <v>21</v>
      </c>
      <c r="B1198" s="1" t="s">
        <v>56</v>
      </c>
      <c r="C1198" s="2">
        <v>7.8330700000000002</v>
      </c>
      <c r="D1198" s="2">
        <v>0</v>
      </c>
      <c r="E1198" s="3">
        <f t="shared" si="72"/>
        <v>-1</v>
      </c>
      <c r="F1198" s="2">
        <v>427.89058</v>
      </c>
      <c r="G1198" s="2">
        <v>828.35517000000004</v>
      </c>
      <c r="H1198" s="3">
        <f t="shared" si="73"/>
        <v>0.93590419775074274</v>
      </c>
      <c r="I1198" s="2">
        <v>647.24600999999996</v>
      </c>
      <c r="J1198" s="3">
        <f t="shared" si="74"/>
        <v>0.2798150273649429</v>
      </c>
      <c r="K1198" s="2">
        <v>3695.29513</v>
      </c>
      <c r="L1198" s="2">
        <v>4451.0637999999999</v>
      </c>
      <c r="M1198" s="3">
        <f t="shared" si="75"/>
        <v>0.20452186994872035</v>
      </c>
    </row>
    <row r="1199" spans="1:13" x14ac:dyDescent="0.2">
      <c r="A1199" s="1" t="s">
        <v>20</v>
      </c>
      <c r="B1199" s="1" t="s">
        <v>56</v>
      </c>
      <c r="C1199" s="2">
        <v>182.84621000000001</v>
      </c>
      <c r="D1199" s="2">
        <v>0</v>
      </c>
      <c r="E1199" s="3">
        <f t="shared" si="72"/>
        <v>-1</v>
      </c>
      <c r="F1199" s="2">
        <v>6881.1147899999996</v>
      </c>
      <c r="G1199" s="2">
        <v>10788.589599999999</v>
      </c>
      <c r="H1199" s="3">
        <f t="shared" si="73"/>
        <v>0.567854908579428</v>
      </c>
      <c r="I1199" s="2">
        <v>8856.1970399999991</v>
      </c>
      <c r="J1199" s="3">
        <f t="shared" si="74"/>
        <v>0.21819665385403408</v>
      </c>
      <c r="K1199" s="2">
        <v>57133.696739999999</v>
      </c>
      <c r="L1199" s="2">
        <v>77517.790649999995</v>
      </c>
      <c r="M1199" s="3">
        <f t="shared" si="75"/>
        <v>0.35677883758795614</v>
      </c>
    </row>
    <row r="1200" spans="1:13" x14ac:dyDescent="0.2">
      <c r="A1200" s="1" t="s">
        <v>19</v>
      </c>
      <c r="B1200" s="1" t="s">
        <v>56</v>
      </c>
      <c r="C1200" s="2">
        <v>7.44</v>
      </c>
      <c r="D1200" s="2">
        <v>0</v>
      </c>
      <c r="E1200" s="3">
        <f t="shared" si="72"/>
        <v>-1</v>
      </c>
      <c r="F1200" s="2">
        <v>335.34703999999999</v>
      </c>
      <c r="G1200" s="2">
        <v>1534.0596599999999</v>
      </c>
      <c r="H1200" s="3">
        <f t="shared" si="73"/>
        <v>3.5745436130881014</v>
      </c>
      <c r="I1200" s="2">
        <v>567.27971000000002</v>
      </c>
      <c r="J1200" s="3">
        <f t="shared" si="74"/>
        <v>1.7042385492687546</v>
      </c>
      <c r="K1200" s="2">
        <v>3521.9372600000002</v>
      </c>
      <c r="L1200" s="2">
        <v>9007.2885900000001</v>
      </c>
      <c r="M1200" s="3">
        <f t="shared" si="75"/>
        <v>1.5574812738146275</v>
      </c>
    </row>
    <row r="1201" spans="1:13" x14ac:dyDescent="0.2">
      <c r="A1201" s="1" t="s">
        <v>18</v>
      </c>
      <c r="B1201" s="1" t="s">
        <v>56</v>
      </c>
      <c r="C1201" s="2">
        <v>0</v>
      </c>
      <c r="D1201" s="2">
        <v>0</v>
      </c>
      <c r="E1201" s="3" t="str">
        <f t="shared" si="72"/>
        <v/>
      </c>
      <c r="F1201" s="2">
        <v>3.5574499999999998</v>
      </c>
      <c r="G1201" s="2">
        <v>13.407819999999999</v>
      </c>
      <c r="H1201" s="3">
        <f t="shared" si="73"/>
        <v>2.768941235997695</v>
      </c>
      <c r="I1201" s="2">
        <v>0.15753</v>
      </c>
      <c r="J1201" s="3">
        <f t="shared" si="74"/>
        <v>84.112803910366267</v>
      </c>
      <c r="K1201" s="2">
        <v>77.634500000000003</v>
      </c>
      <c r="L1201" s="2">
        <v>130.06800000000001</v>
      </c>
      <c r="M1201" s="3">
        <f t="shared" si="75"/>
        <v>0.67538916332300736</v>
      </c>
    </row>
    <row r="1202" spans="1:13" x14ac:dyDescent="0.2">
      <c r="A1202" s="1" t="s">
        <v>17</v>
      </c>
      <c r="B1202" s="1" t="s">
        <v>56</v>
      </c>
      <c r="C1202" s="2">
        <v>20.501899999999999</v>
      </c>
      <c r="D1202" s="2">
        <v>2.2250000000000001</v>
      </c>
      <c r="E1202" s="3">
        <f t="shared" si="72"/>
        <v>-0.89147347319028969</v>
      </c>
      <c r="F1202" s="2">
        <v>1847.0503200000001</v>
      </c>
      <c r="G1202" s="2">
        <v>2022.1037100000001</v>
      </c>
      <c r="H1202" s="3">
        <f t="shared" si="73"/>
        <v>9.4774564669142247E-2</v>
      </c>
      <c r="I1202" s="2">
        <v>2236.3581300000001</v>
      </c>
      <c r="J1202" s="3">
        <f t="shared" si="74"/>
        <v>-9.580505784196558E-2</v>
      </c>
      <c r="K1202" s="2">
        <v>12862.035749999999</v>
      </c>
      <c r="L1202" s="2">
        <v>16279.09297</v>
      </c>
      <c r="M1202" s="3">
        <f t="shared" si="75"/>
        <v>0.26567001417330083</v>
      </c>
    </row>
    <row r="1203" spans="1:13" x14ac:dyDescent="0.2">
      <c r="A1203" s="1" t="s">
        <v>16</v>
      </c>
      <c r="B1203" s="1" t="s">
        <v>56</v>
      </c>
      <c r="C1203" s="2">
        <v>0</v>
      </c>
      <c r="D1203" s="2">
        <v>0</v>
      </c>
      <c r="E1203" s="3" t="str">
        <f t="shared" si="72"/>
        <v/>
      </c>
      <c r="F1203" s="2">
        <v>17.7</v>
      </c>
      <c r="G1203" s="2">
        <v>13.49208</v>
      </c>
      <c r="H1203" s="3">
        <f t="shared" si="73"/>
        <v>-0.23773559322033899</v>
      </c>
      <c r="I1203" s="2">
        <v>2.4041999999999999</v>
      </c>
      <c r="J1203" s="3">
        <f t="shared" si="74"/>
        <v>4.6118792113800851</v>
      </c>
      <c r="K1203" s="2">
        <v>410.52566999999999</v>
      </c>
      <c r="L1203" s="2">
        <v>478.1284</v>
      </c>
      <c r="M1203" s="3">
        <f t="shared" si="75"/>
        <v>0.16467357571086838</v>
      </c>
    </row>
    <row r="1204" spans="1:13" x14ac:dyDescent="0.2">
      <c r="A1204" s="1" t="s">
        <v>15</v>
      </c>
      <c r="B1204" s="1" t="s">
        <v>56</v>
      </c>
      <c r="C1204" s="2">
        <v>0.86917999999999995</v>
      </c>
      <c r="D1204" s="2">
        <v>0</v>
      </c>
      <c r="E1204" s="3">
        <f t="shared" si="72"/>
        <v>-1</v>
      </c>
      <c r="F1204" s="2">
        <v>3.6714099999999998</v>
      </c>
      <c r="G1204" s="2">
        <v>28.462499999999999</v>
      </c>
      <c r="H1204" s="3">
        <f t="shared" si="73"/>
        <v>6.7524711214492523</v>
      </c>
      <c r="I1204" s="2">
        <v>18.939139999999998</v>
      </c>
      <c r="J1204" s="3">
        <f t="shared" si="74"/>
        <v>0.50284015008073224</v>
      </c>
      <c r="K1204" s="2">
        <v>36.34742</v>
      </c>
      <c r="L1204" s="2">
        <v>79.347089999999994</v>
      </c>
      <c r="M1204" s="3">
        <f t="shared" si="75"/>
        <v>1.1830184920965503</v>
      </c>
    </row>
    <row r="1205" spans="1:13" x14ac:dyDescent="0.2">
      <c r="A1205" s="1" t="s">
        <v>14</v>
      </c>
      <c r="B1205" s="1" t="s">
        <v>56</v>
      </c>
      <c r="C1205" s="2">
        <v>35.8489</v>
      </c>
      <c r="D1205" s="2">
        <v>0</v>
      </c>
      <c r="E1205" s="3">
        <f t="shared" si="72"/>
        <v>-1</v>
      </c>
      <c r="F1205" s="2">
        <v>127.145</v>
      </c>
      <c r="G1205" s="2">
        <v>161.13141999999999</v>
      </c>
      <c r="H1205" s="3">
        <f t="shared" si="73"/>
        <v>0.26730441621770407</v>
      </c>
      <c r="I1205" s="2">
        <v>45.241140000000001</v>
      </c>
      <c r="J1205" s="3">
        <f t="shared" si="74"/>
        <v>2.5616127268234177</v>
      </c>
      <c r="K1205" s="2">
        <v>1033.36403</v>
      </c>
      <c r="L1205" s="2">
        <v>1099.9930400000001</v>
      </c>
      <c r="M1205" s="3">
        <f t="shared" si="75"/>
        <v>6.4477771690969465E-2</v>
      </c>
    </row>
    <row r="1206" spans="1:13" x14ac:dyDescent="0.2">
      <c r="A1206" s="1" t="s">
        <v>13</v>
      </c>
      <c r="B1206" s="1" t="s">
        <v>56</v>
      </c>
      <c r="C1206" s="2">
        <v>0.24651000000000001</v>
      </c>
      <c r="D1206" s="2">
        <v>0</v>
      </c>
      <c r="E1206" s="3">
        <f t="shared" si="72"/>
        <v>-1</v>
      </c>
      <c r="F1206" s="2">
        <v>1173.9101700000001</v>
      </c>
      <c r="G1206" s="2">
        <v>1017.07751</v>
      </c>
      <c r="H1206" s="3">
        <f t="shared" si="73"/>
        <v>-0.13359851887133756</v>
      </c>
      <c r="I1206" s="2">
        <v>788.70227</v>
      </c>
      <c r="J1206" s="3">
        <f t="shared" si="74"/>
        <v>0.28955823849727214</v>
      </c>
      <c r="K1206" s="2">
        <v>7355.07564</v>
      </c>
      <c r="L1206" s="2">
        <v>7662.7463299999999</v>
      </c>
      <c r="M1206" s="3">
        <f t="shared" si="75"/>
        <v>4.1831070822270888E-2</v>
      </c>
    </row>
    <row r="1207" spans="1:13" x14ac:dyDescent="0.2">
      <c r="A1207" s="1" t="s">
        <v>12</v>
      </c>
      <c r="B1207" s="1" t="s">
        <v>56</v>
      </c>
      <c r="C1207" s="2">
        <v>522.62729000000002</v>
      </c>
      <c r="D1207" s="2">
        <v>0</v>
      </c>
      <c r="E1207" s="3">
        <f t="shared" si="72"/>
        <v>-1</v>
      </c>
      <c r="F1207" s="2">
        <v>14923.274009999999</v>
      </c>
      <c r="G1207" s="2">
        <v>17169.508849999998</v>
      </c>
      <c r="H1207" s="3">
        <f t="shared" si="73"/>
        <v>0.15051890345877261</v>
      </c>
      <c r="I1207" s="2">
        <v>12983.081840000001</v>
      </c>
      <c r="J1207" s="3">
        <f t="shared" si="74"/>
        <v>0.32245248559566941</v>
      </c>
      <c r="K1207" s="2">
        <v>122608.19473</v>
      </c>
      <c r="L1207" s="2">
        <v>140589.93504000001</v>
      </c>
      <c r="M1207" s="3">
        <f t="shared" si="75"/>
        <v>0.14666018327403196</v>
      </c>
    </row>
    <row r="1208" spans="1:13" x14ac:dyDescent="0.2">
      <c r="A1208" s="1" t="s">
        <v>11</v>
      </c>
      <c r="B1208" s="1" t="s">
        <v>56</v>
      </c>
      <c r="C1208" s="2">
        <v>269.98478</v>
      </c>
      <c r="D1208" s="2">
        <v>6.09</v>
      </c>
      <c r="E1208" s="3">
        <f t="shared" si="72"/>
        <v>-0.97744317290774685</v>
      </c>
      <c r="F1208" s="2">
        <v>7194.4632899999997</v>
      </c>
      <c r="G1208" s="2">
        <v>10193.229520000001</v>
      </c>
      <c r="H1208" s="3">
        <f t="shared" si="73"/>
        <v>0.41681583588982374</v>
      </c>
      <c r="I1208" s="2">
        <v>8088.6833299999998</v>
      </c>
      <c r="J1208" s="3">
        <f t="shared" si="74"/>
        <v>0.26018402552544995</v>
      </c>
      <c r="K1208" s="2">
        <v>53426.522859999997</v>
      </c>
      <c r="L1208" s="2">
        <v>63285.748379999997</v>
      </c>
      <c r="M1208" s="3">
        <f t="shared" si="75"/>
        <v>0.18453803452332695</v>
      </c>
    </row>
    <row r="1209" spans="1:13" x14ac:dyDescent="0.2">
      <c r="A1209" s="1" t="s">
        <v>10</v>
      </c>
      <c r="B1209" s="1" t="s">
        <v>56</v>
      </c>
      <c r="C1209" s="2">
        <v>460.08819999999997</v>
      </c>
      <c r="D1209" s="2">
        <v>0</v>
      </c>
      <c r="E1209" s="3">
        <f t="shared" si="72"/>
        <v>-1</v>
      </c>
      <c r="F1209" s="2">
        <v>7070.51685</v>
      </c>
      <c r="G1209" s="2">
        <v>9481.4523300000001</v>
      </c>
      <c r="H1209" s="3">
        <f t="shared" si="73"/>
        <v>0.34098433412261797</v>
      </c>
      <c r="I1209" s="2">
        <v>6947.6606599999996</v>
      </c>
      <c r="J1209" s="3">
        <f t="shared" si="74"/>
        <v>0.36469709647563597</v>
      </c>
      <c r="K1209" s="2">
        <v>55474.286180000003</v>
      </c>
      <c r="L1209" s="2">
        <v>65739.732529999994</v>
      </c>
      <c r="M1209" s="3">
        <f t="shared" si="75"/>
        <v>0.18504873260903643</v>
      </c>
    </row>
    <row r="1210" spans="1:13" x14ac:dyDescent="0.2">
      <c r="A1210" s="1" t="s">
        <v>28</v>
      </c>
      <c r="B1210" s="1" t="s">
        <v>56</v>
      </c>
      <c r="C1210" s="2">
        <v>94.948989999999995</v>
      </c>
      <c r="D1210" s="2">
        <v>0</v>
      </c>
      <c r="E1210" s="3">
        <f t="shared" si="72"/>
        <v>-1</v>
      </c>
      <c r="F1210" s="2">
        <v>357.27945</v>
      </c>
      <c r="G1210" s="2">
        <v>427.17234000000002</v>
      </c>
      <c r="H1210" s="3">
        <f t="shared" si="73"/>
        <v>0.19562527315802813</v>
      </c>
      <c r="I1210" s="2">
        <v>368.96179999999998</v>
      </c>
      <c r="J1210" s="3">
        <f t="shared" si="74"/>
        <v>0.15776847359265922</v>
      </c>
      <c r="K1210" s="2">
        <v>3723.69578</v>
      </c>
      <c r="L1210" s="2">
        <v>4938.35563</v>
      </c>
      <c r="M1210" s="3">
        <f t="shared" si="75"/>
        <v>0.32619739145285376</v>
      </c>
    </row>
    <row r="1211" spans="1:13" x14ac:dyDescent="0.2">
      <c r="A1211" s="1" t="s">
        <v>9</v>
      </c>
      <c r="B1211" s="1" t="s">
        <v>56</v>
      </c>
      <c r="C1211" s="2">
        <v>19.502050000000001</v>
      </c>
      <c r="D1211" s="2">
        <v>393.34625999999997</v>
      </c>
      <c r="E1211" s="3">
        <f t="shared" si="72"/>
        <v>19.169482695408941</v>
      </c>
      <c r="F1211" s="2">
        <v>3484.4801200000002</v>
      </c>
      <c r="G1211" s="2">
        <v>2936.1403700000001</v>
      </c>
      <c r="H1211" s="3">
        <f t="shared" si="73"/>
        <v>-0.15736630174833655</v>
      </c>
      <c r="I1211" s="2">
        <v>2807.5295999999998</v>
      </c>
      <c r="J1211" s="3">
        <f t="shared" si="74"/>
        <v>4.5809230292710001E-2</v>
      </c>
      <c r="K1211" s="2">
        <v>22737.533080000001</v>
      </c>
      <c r="L1211" s="2">
        <v>20534.63607</v>
      </c>
      <c r="M1211" s="3">
        <f t="shared" si="75"/>
        <v>-9.6883729745408265E-2</v>
      </c>
    </row>
    <row r="1212" spans="1:13" x14ac:dyDescent="0.2">
      <c r="A1212" s="1" t="s">
        <v>8</v>
      </c>
      <c r="B1212" s="1" t="s">
        <v>56</v>
      </c>
      <c r="C1212" s="2">
        <v>988.25941999999998</v>
      </c>
      <c r="D1212" s="2">
        <v>11.430999999999999</v>
      </c>
      <c r="E1212" s="3">
        <f t="shared" si="72"/>
        <v>-0.98843319904807991</v>
      </c>
      <c r="F1212" s="2">
        <v>26813.132880000001</v>
      </c>
      <c r="G1212" s="2">
        <v>37435.573709999997</v>
      </c>
      <c r="H1212" s="3">
        <f t="shared" si="73"/>
        <v>0.39616559831109144</v>
      </c>
      <c r="I1212" s="2">
        <v>31221.065989999999</v>
      </c>
      <c r="J1212" s="3">
        <f t="shared" si="74"/>
        <v>0.19904854376178194</v>
      </c>
      <c r="K1212" s="2">
        <v>206985.87294</v>
      </c>
      <c r="L1212" s="2">
        <v>244488.76946000001</v>
      </c>
      <c r="M1212" s="3">
        <f t="shared" si="75"/>
        <v>0.18118577846552442</v>
      </c>
    </row>
    <row r="1213" spans="1:13" x14ac:dyDescent="0.2">
      <c r="A1213" s="1" t="s">
        <v>7</v>
      </c>
      <c r="B1213" s="1" t="s">
        <v>56</v>
      </c>
      <c r="C1213" s="2">
        <v>72.551850000000002</v>
      </c>
      <c r="D1213" s="2">
        <v>0</v>
      </c>
      <c r="E1213" s="3">
        <f t="shared" si="72"/>
        <v>-1</v>
      </c>
      <c r="F1213" s="2">
        <v>1542.8008199999999</v>
      </c>
      <c r="G1213" s="2">
        <v>2275.9007499999998</v>
      </c>
      <c r="H1213" s="3">
        <f t="shared" si="73"/>
        <v>0.47517470855375876</v>
      </c>
      <c r="I1213" s="2">
        <v>2516.6071099999999</v>
      </c>
      <c r="J1213" s="3">
        <f t="shared" si="74"/>
        <v>-9.5647174739167062E-2</v>
      </c>
      <c r="K1213" s="2">
        <v>12672.450129999999</v>
      </c>
      <c r="L1213" s="2">
        <v>15876.412490000001</v>
      </c>
      <c r="M1213" s="3">
        <f t="shared" si="75"/>
        <v>0.25282895786783421</v>
      </c>
    </row>
    <row r="1214" spans="1:13" x14ac:dyDescent="0.2">
      <c r="A1214" s="1" t="s">
        <v>6</v>
      </c>
      <c r="B1214" s="1" t="s">
        <v>56</v>
      </c>
      <c r="C1214" s="2">
        <v>88.341719999999995</v>
      </c>
      <c r="D1214" s="2">
        <v>0</v>
      </c>
      <c r="E1214" s="3">
        <f t="shared" si="72"/>
        <v>-1</v>
      </c>
      <c r="F1214" s="2">
        <v>1625.1878999999999</v>
      </c>
      <c r="G1214" s="2">
        <v>1920.3132599999999</v>
      </c>
      <c r="H1214" s="3">
        <f t="shared" si="73"/>
        <v>0.18159460822960849</v>
      </c>
      <c r="I1214" s="2">
        <v>1481.0105000000001</v>
      </c>
      <c r="J1214" s="3">
        <f t="shared" si="74"/>
        <v>0.29662366337038115</v>
      </c>
      <c r="K1214" s="2">
        <v>10714.29351</v>
      </c>
      <c r="L1214" s="2">
        <v>12418.25758</v>
      </c>
      <c r="M1214" s="3">
        <f t="shared" si="75"/>
        <v>0.15903653081835345</v>
      </c>
    </row>
    <row r="1215" spans="1:13" x14ac:dyDescent="0.2">
      <c r="A1215" s="1" t="s">
        <v>5</v>
      </c>
      <c r="B1215" s="1" t="s">
        <v>56</v>
      </c>
      <c r="C1215" s="2">
        <v>0</v>
      </c>
      <c r="D1215" s="2">
        <v>0</v>
      </c>
      <c r="E1215" s="3" t="str">
        <f t="shared" si="72"/>
        <v/>
      </c>
      <c r="F1215" s="2">
        <v>16.022500000000001</v>
      </c>
      <c r="G1215" s="2">
        <v>0</v>
      </c>
      <c r="H1215" s="3">
        <f t="shared" si="73"/>
        <v>-1</v>
      </c>
      <c r="I1215" s="2">
        <v>0</v>
      </c>
      <c r="J1215" s="3" t="str">
        <f t="shared" si="74"/>
        <v/>
      </c>
      <c r="K1215" s="2">
        <v>16.294060000000002</v>
      </c>
      <c r="L1215" s="2">
        <v>0.20865</v>
      </c>
      <c r="M1215" s="3">
        <f t="shared" si="75"/>
        <v>-0.98719472003908171</v>
      </c>
    </row>
    <row r="1216" spans="1:13" x14ac:dyDescent="0.2">
      <c r="A1216" s="1" t="s">
        <v>4</v>
      </c>
      <c r="B1216" s="1" t="s">
        <v>56</v>
      </c>
      <c r="C1216" s="2">
        <v>1188.86763</v>
      </c>
      <c r="D1216" s="2">
        <v>1.25</v>
      </c>
      <c r="E1216" s="3">
        <f t="shared" si="72"/>
        <v>-0.99894857933006387</v>
      </c>
      <c r="F1216" s="2">
        <v>24920.422190000001</v>
      </c>
      <c r="G1216" s="2">
        <v>31013.928309999999</v>
      </c>
      <c r="H1216" s="3">
        <f t="shared" si="73"/>
        <v>0.24451857490781936</v>
      </c>
      <c r="I1216" s="2">
        <v>26184.733100000001</v>
      </c>
      <c r="J1216" s="3">
        <f t="shared" si="74"/>
        <v>0.18442789512336089</v>
      </c>
      <c r="K1216" s="2">
        <v>189952.52351999999</v>
      </c>
      <c r="L1216" s="2">
        <v>220801.33116999999</v>
      </c>
      <c r="M1216" s="3">
        <f t="shared" si="75"/>
        <v>0.1624027261040939</v>
      </c>
    </row>
    <row r="1217" spans="1:13" x14ac:dyDescent="0.2">
      <c r="A1217" s="1" t="s">
        <v>24</v>
      </c>
      <c r="B1217" s="1" t="s">
        <v>56</v>
      </c>
      <c r="C1217" s="2">
        <v>612.24521000000004</v>
      </c>
      <c r="D1217" s="2">
        <v>0</v>
      </c>
      <c r="E1217" s="3">
        <f t="shared" si="72"/>
        <v>-1</v>
      </c>
      <c r="F1217" s="2">
        <v>3756.4409300000002</v>
      </c>
      <c r="G1217" s="2">
        <v>2658.6445600000002</v>
      </c>
      <c r="H1217" s="3">
        <f t="shared" si="73"/>
        <v>-0.29224374626330141</v>
      </c>
      <c r="I1217" s="2">
        <v>3736.9268200000001</v>
      </c>
      <c r="J1217" s="3">
        <f t="shared" si="74"/>
        <v>-0.28854786618486683</v>
      </c>
      <c r="K1217" s="2">
        <v>24782.133379999999</v>
      </c>
      <c r="L1217" s="2">
        <v>23407.99739</v>
      </c>
      <c r="M1217" s="3">
        <f t="shared" si="75"/>
        <v>-5.5448656051095724E-2</v>
      </c>
    </row>
    <row r="1218" spans="1:13" x14ac:dyDescent="0.2">
      <c r="A1218" s="1" t="s">
        <v>3</v>
      </c>
      <c r="B1218" s="1" t="s">
        <v>56</v>
      </c>
      <c r="C1218" s="2">
        <v>678.202</v>
      </c>
      <c r="D1218" s="2">
        <v>40.5</v>
      </c>
      <c r="E1218" s="3">
        <f t="shared" si="72"/>
        <v>-0.94028327843326909</v>
      </c>
      <c r="F1218" s="2">
        <v>9984.4826300000004</v>
      </c>
      <c r="G1218" s="2">
        <v>8589.2680700000001</v>
      </c>
      <c r="H1218" s="3">
        <f t="shared" si="73"/>
        <v>-0.13973829307968866</v>
      </c>
      <c r="I1218" s="2">
        <v>6120.68912</v>
      </c>
      <c r="J1218" s="3">
        <f t="shared" si="74"/>
        <v>0.40331715949004132</v>
      </c>
      <c r="K1218" s="2">
        <v>63959.044529999999</v>
      </c>
      <c r="L1218" s="2">
        <v>62346.859380000002</v>
      </c>
      <c r="M1218" s="3">
        <f t="shared" si="75"/>
        <v>-2.520652335955087E-2</v>
      </c>
    </row>
    <row r="1219" spans="1:13" x14ac:dyDescent="0.2">
      <c r="A1219" s="1" t="s">
        <v>27</v>
      </c>
      <c r="B1219" s="1" t="s">
        <v>56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16.652999999999999</v>
      </c>
      <c r="H1219" s="3" t="str">
        <f t="shared" si="73"/>
        <v/>
      </c>
      <c r="I1219" s="2">
        <v>11.9475</v>
      </c>
      <c r="J1219" s="3">
        <f t="shared" si="74"/>
        <v>0.39384808537350913</v>
      </c>
      <c r="K1219" s="2">
        <v>31.546209999999999</v>
      </c>
      <c r="L1219" s="2">
        <v>374.32875000000001</v>
      </c>
      <c r="M1219" s="3">
        <f t="shared" si="75"/>
        <v>10.866045081168229</v>
      </c>
    </row>
    <row r="1220" spans="1:13" x14ac:dyDescent="0.2">
      <c r="A1220" s="1" t="s">
        <v>2</v>
      </c>
      <c r="B1220" s="1" t="s">
        <v>56</v>
      </c>
      <c r="C1220" s="2">
        <v>2.10473</v>
      </c>
      <c r="D1220" s="2">
        <v>0</v>
      </c>
      <c r="E1220" s="3">
        <f t="shared" si="72"/>
        <v>-1</v>
      </c>
      <c r="F1220" s="2">
        <v>105.80785</v>
      </c>
      <c r="G1220" s="2">
        <v>430.48325999999997</v>
      </c>
      <c r="H1220" s="3">
        <f t="shared" si="73"/>
        <v>3.0685380149015407</v>
      </c>
      <c r="I1220" s="2">
        <v>717.41930000000002</v>
      </c>
      <c r="J1220" s="3">
        <f t="shared" si="74"/>
        <v>-0.39995584172324339</v>
      </c>
      <c r="K1220" s="2">
        <v>2986.04529</v>
      </c>
      <c r="L1220" s="2">
        <v>4954.4092700000001</v>
      </c>
      <c r="M1220" s="3">
        <f t="shared" si="75"/>
        <v>0.65918758385610432</v>
      </c>
    </row>
    <row r="1221" spans="1:13" x14ac:dyDescent="0.2">
      <c r="A1221" s="1" t="s">
        <v>34</v>
      </c>
      <c r="B1221" s="1" t="s">
        <v>56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</v>
      </c>
      <c r="G1221" s="2">
        <v>0</v>
      </c>
      <c r="H1221" s="3" t="str">
        <f t="shared" ref="H1221:H1284" si="77">IF(F1221=0,"",(G1221/F1221-1))</f>
        <v/>
      </c>
      <c r="I1221" s="2">
        <v>0</v>
      </c>
      <c r="J1221" s="3" t="str">
        <f t="shared" ref="J1221:J1284" si="78">IF(I1221=0,"",(G1221/I1221-1))</f>
        <v/>
      </c>
      <c r="K1221" s="2">
        <v>0</v>
      </c>
      <c r="L1221" s="2">
        <v>0</v>
      </c>
      <c r="M1221" s="3" t="str">
        <f t="shared" ref="M1221:M1284" si="79">IF(K1221=0,"",(L1221/K1221-1))</f>
        <v/>
      </c>
    </row>
    <row r="1222" spans="1:13" x14ac:dyDescent="0.2">
      <c r="A1222" s="1" t="s">
        <v>26</v>
      </c>
      <c r="B1222" s="1" t="s">
        <v>56</v>
      </c>
      <c r="C1222" s="2">
        <v>9.2889099999999996</v>
      </c>
      <c r="D1222" s="2">
        <v>17.025500000000001</v>
      </c>
      <c r="E1222" s="3">
        <f t="shared" si="76"/>
        <v>0.83288459033406514</v>
      </c>
      <c r="F1222" s="2">
        <v>295.16768999999999</v>
      </c>
      <c r="G1222" s="2">
        <v>205.87652</v>
      </c>
      <c r="H1222" s="3">
        <f t="shared" si="77"/>
        <v>-0.30250997322911599</v>
      </c>
      <c r="I1222" s="2">
        <v>386.55414999999999</v>
      </c>
      <c r="J1222" s="3">
        <f t="shared" si="78"/>
        <v>-0.46740574380070687</v>
      </c>
      <c r="K1222" s="2">
        <v>2528.9423400000001</v>
      </c>
      <c r="L1222" s="2">
        <v>2764.9215600000002</v>
      </c>
      <c r="M1222" s="3">
        <f t="shared" si="79"/>
        <v>9.3311427574896744E-2</v>
      </c>
    </row>
    <row r="1223" spans="1:13" x14ac:dyDescent="0.2">
      <c r="A1223" s="1" t="s">
        <v>30</v>
      </c>
      <c r="B1223" s="1" t="s">
        <v>56</v>
      </c>
      <c r="C1223" s="2">
        <v>65.097279999999998</v>
      </c>
      <c r="D1223" s="2">
        <v>0</v>
      </c>
      <c r="E1223" s="3">
        <f t="shared" si="76"/>
        <v>-1</v>
      </c>
      <c r="F1223" s="2">
        <v>117.57713</v>
      </c>
      <c r="G1223" s="2">
        <v>288.81265000000002</v>
      </c>
      <c r="H1223" s="3">
        <f t="shared" si="77"/>
        <v>1.4563675776062914</v>
      </c>
      <c r="I1223" s="2">
        <v>46.243070000000003</v>
      </c>
      <c r="J1223" s="3">
        <f t="shared" si="78"/>
        <v>5.2455336550968612</v>
      </c>
      <c r="K1223" s="2">
        <v>2591.0725000000002</v>
      </c>
      <c r="L1223" s="2">
        <v>2373.04369</v>
      </c>
      <c r="M1223" s="3">
        <f t="shared" si="79"/>
        <v>-8.4146163413026942E-2</v>
      </c>
    </row>
    <row r="1224" spans="1:13" x14ac:dyDescent="0.2">
      <c r="A1224" s="6" t="s">
        <v>0</v>
      </c>
      <c r="B1224" s="6" t="s">
        <v>56</v>
      </c>
      <c r="C1224" s="5">
        <v>5449.9716500000004</v>
      </c>
      <c r="D1224" s="5">
        <v>471.86775999999998</v>
      </c>
      <c r="E1224" s="4">
        <f t="shared" si="76"/>
        <v>-0.91341830924937017</v>
      </c>
      <c r="F1224" s="5">
        <v>115203.27585999999</v>
      </c>
      <c r="G1224" s="5">
        <v>144888.18557</v>
      </c>
      <c r="H1224" s="4">
        <f t="shared" si="77"/>
        <v>0.25767418060294034</v>
      </c>
      <c r="I1224" s="5">
        <v>119255.69059</v>
      </c>
      <c r="J1224" s="4">
        <f t="shared" si="78"/>
        <v>0.21493729023065478</v>
      </c>
      <c r="K1224" s="5">
        <v>880244.67457999999</v>
      </c>
      <c r="L1224" s="5">
        <v>1027499.29116</v>
      </c>
      <c r="M1224" s="4">
        <f t="shared" si="79"/>
        <v>0.16728827885299169</v>
      </c>
    </row>
    <row r="1225" spans="1:13" x14ac:dyDescent="0.2">
      <c r="A1225" s="1" t="s">
        <v>22</v>
      </c>
      <c r="B1225" s="1" t="s">
        <v>55</v>
      </c>
      <c r="C1225" s="2">
        <v>0</v>
      </c>
      <c r="D1225" s="2">
        <v>0</v>
      </c>
      <c r="E1225" s="3" t="str">
        <f t="shared" si="76"/>
        <v/>
      </c>
      <c r="F1225" s="2">
        <v>23.993639999999999</v>
      </c>
      <c r="G1225" s="2">
        <v>81.949349999999995</v>
      </c>
      <c r="H1225" s="3">
        <f t="shared" si="77"/>
        <v>2.4154613472570232</v>
      </c>
      <c r="I1225" s="2">
        <v>47.43047</v>
      </c>
      <c r="J1225" s="3">
        <f t="shared" si="78"/>
        <v>0.72777857777922073</v>
      </c>
      <c r="K1225" s="2">
        <v>197.48616000000001</v>
      </c>
      <c r="L1225" s="2">
        <v>577.97736999999995</v>
      </c>
      <c r="M1225" s="3">
        <f t="shared" si="79"/>
        <v>1.9266727855764674</v>
      </c>
    </row>
    <row r="1226" spans="1:13" x14ac:dyDescent="0.2">
      <c r="A1226" s="1" t="s">
        <v>21</v>
      </c>
      <c r="B1226" s="1" t="s">
        <v>55</v>
      </c>
      <c r="C1226" s="2">
        <v>618.40794000000005</v>
      </c>
      <c r="D1226" s="2">
        <v>110.41374999999999</v>
      </c>
      <c r="E1226" s="3">
        <f t="shared" si="76"/>
        <v>-0.82145483125588592</v>
      </c>
      <c r="F1226" s="2">
        <v>11821.40187</v>
      </c>
      <c r="G1226" s="2">
        <v>14709.83116</v>
      </c>
      <c r="H1226" s="3">
        <f t="shared" si="77"/>
        <v>0.24433898126161924</v>
      </c>
      <c r="I1226" s="2">
        <v>13928.310170000001</v>
      </c>
      <c r="J1226" s="3">
        <f t="shared" si="78"/>
        <v>5.6110251743481943E-2</v>
      </c>
      <c r="K1226" s="2">
        <v>86685.059989999994</v>
      </c>
      <c r="L1226" s="2">
        <v>96534.666519999999</v>
      </c>
      <c r="M1226" s="3">
        <f t="shared" si="79"/>
        <v>0.11362519136672744</v>
      </c>
    </row>
    <row r="1227" spans="1:13" x14ac:dyDescent="0.2">
      <c r="A1227" s="1" t="s">
        <v>20</v>
      </c>
      <c r="B1227" s="1" t="s">
        <v>55</v>
      </c>
      <c r="C1227" s="2">
        <v>137.97201999999999</v>
      </c>
      <c r="D1227" s="2">
        <v>0</v>
      </c>
      <c r="E1227" s="3">
        <f t="shared" si="76"/>
        <v>-1</v>
      </c>
      <c r="F1227" s="2">
        <v>1829.12655</v>
      </c>
      <c r="G1227" s="2">
        <v>2149.4861000000001</v>
      </c>
      <c r="H1227" s="3">
        <f t="shared" si="77"/>
        <v>0.17514345849935875</v>
      </c>
      <c r="I1227" s="2">
        <v>2214.2682199999999</v>
      </c>
      <c r="J1227" s="3">
        <f t="shared" si="78"/>
        <v>-2.9256672436909992E-2</v>
      </c>
      <c r="K1227" s="2">
        <v>9729.5735800000002</v>
      </c>
      <c r="L1227" s="2">
        <v>20652.711759999998</v>
      </c>
      <c r="M1227" s="3">
        <f t="shared" si="79"/>
        <v>1.1226738859813419</v>
      </c>
    </row>
    <row r="1228" spans="1:13" x14ac:dyDescent="0.2">
      <c r="A1228" s="1" t="s">
        <v>19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0.38078000000000001</v>
      </c>
      <c r="J1228" s="3">
        <f t="shared" si="78"/>
        <v>-1</v>
      </c>
      <c r="K1228" s="2">
        <v>29.65372</v>
      </c>
      <c r="L1228" s="2">
        <v>24.1007</v>
      </c>
      <c r="M1228" s="3">
        <f t="shared" si="79"/>
        <v>-0.18726217149146884</v>
      </c>
    </row>
    <row r="1229" spans="1:13" x14ac:dyDescent="0.2">
      <c r="A1229" s="1" t="s">
        <v>18</v>
      </c>
      <c r="B1229" s="1" t="s">
        <v>55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1.6255599999999999</v>
      </c>
      <c r="L1229" s="2">
        <v>0.93474000000000002</v>
      </c>
      <c r="M1229" s="3">
        <f t="shared" si="79"/>
        <v>-0.42497354757745021</v>
      </c>
    </row>
    <row r="1230" spans="1:13" x14ac:dyDescent="0.2">
      <c r="A1230" s="1" t="s">
        <v>17</v>
      </c>
      <c r="B1230" s="1" t="s">
        <v>55</v>
      </c>
      <c r="C1230" s="2">
        <v>0</v>
      </c>
      <c r="D1230" s="2">
        <v>0</v>
      </c>
      <c r="E1230" s="3" t="str">
        <f t="shared" si="76"/>
        <v/>
      </c>
      <c r="F1230" s="2">
        <v>1013.9829</v>
      </c>
      <c r="G1230" s="2">
        <v>1480.9298200000001</v>
      </c>
      <c r="H1230" s="3">
        <f t="shared" si="77"/>
        <v>0.46050768706257283</v>
      </c>
      <c r="I1230" s="2">
        <v>1959.7449899999999</v>
      </c>
      <c r="J1230" s="3">
        <f t="shared" si="78"/>
        <v>-0.2443252425408674</v>
      </c>
      <c r="K1230" s="2">
        <v>9361.0616000000009</v>
      </c>
      <c r="L1230" s="2">
        <v>11421.91547</v>
      </c>
      <c r="M1230" s="3">
        <f t="shared" si="79"/>
        <v>0.22015172616746792</v>
      </c>
    </row>
    <row r="1231" spans="1:13" x14ac:dyDescent="0.2">
      <c r="A1231" s="1" t="s">
        <v>15</v>
      </c>
      <c r="B1231" s="1" t="s">
        <v>55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0.39211000000000001</v>
      </c>
      <c r="L1231" s="2">
        <v>0</v>
      </c>
      <c r="M1231" s="3">
        <f t="shared" si="79"/>
        <v>-1</v>
      </c>
    </row>
    <row r="1232" spans="1:13" x14ac:dyDescent="0.2">
      <c r="A1232" s="1" t="s">
        <v>14</v>
      </c>
      <c r="B1232" s="1" t="s">
        <v>55</v>
      </c>
      <c r="C1232" s="2">
        <v>37.227330000000002</v>
      </c>
      <c r="D1232" s="2">
        <v>0</v>
      </c>
      <c r="E1232" s="3">
        <f t="shared" si="76"/>
        <v>-1</v>
      </c>
      <c r="F1232" s="2">
        <v>75.630520000000004</v>
      </c>
      <c r="G1232" s="2">
        <v>233.60882000000001</v>
      </c>
      <c r="H1232" s="3">
        <f t="shared" si="77"/>
        <v>2.0888167898356378</v>
      </c>
      <c r="I1232" s="2">
        <v>45.456180000000003</v>
      </c>
      <c r="J1232" s="3">
        <f t="shared" si="78"/>
        <v>4.1392092340359437</v>
      </c>
      <c r="K1232" s="2">
        <v>113.84053</v>
      </c>
      <c r="L1232" s="2">
        <v>789.56883000000005</v>
      </c>
      <c r="M1232" s="3">
        <f t="shared" si="79"/>
        <v>5.9357445015408841</v>
      </c>
    </row>
    <row r="1233" spans="1:13" x14ac:dyDescent="0.2">
      <c r="A1233" s="1" t="s">
        <v>13</v>
      </c>
      <c r="B1233" s="1" t="s">
        <v>55</v>
      </c>
      <c r="C1233" s="2">
        <v>0.4375</v>
      </c>
      <c r="D1233" s="2">
        <v>0</v>
      </c>
      <c r="E1233" s="3">
        <f t="shared" si="76"/>
        <v>-1</v>
      </c>
      <c r="F1233" s="2">
        <v>1.27014</v>
      </c>
      <c r="G1233" s="2">
        <v>0.71636999999999995</v>
      </c>
      <c r="H1233" s="3">
        <f t="shared" si="77"/>
        <v>-0.43599130804478248</v>
      </c>
      <c r="I1233" s="2">
        <v>170.37126000000001</v>
      </c>
      <c r="J1233" s="3">
        <f t="shared" si="78"/>
        <v>-0.99579524152136922</v>
      </c>
      <c r="K1233" s="2">
        <v>665.31895999999995</v>
      </c>
      <c r="L1233" s="2">
        <v>453.27823000000001</v>
      </c>
      <c r="M1233" s="3">
        <f t="shared" si="79"/>
        <v>-0.31870537704201296</v>
      </c>
    </row>
    <row r="1234" spans="1:13" x14ac:dyDescent="0.2">
      <c r="A1234" s="1" t="s">
        <v>12</v>
      </c>
      <c r="B1234" s="1" t="s">
        <v>55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23.973030000000001</v>
      </c>
      <c r="H1234" s="3" t="str">
        <f t="shared" si="77"/>
        <v/>
      </c>
      <c r="I1234" s="2">
        <v>1.1861900000000001</v>
      </c>
      <c r="J1234" s="3">
        <f t="shared" si="78"/>
        <v>19.210109678887868</v>
      </c>
      <c r="K1234" s="2">
        <v>214.28491</v>
      </c>
      <c r="L1234" s="2">
        <v>133.52762999999999</v>
      </c>
      <c r="M1234" s="3">
        <f t="shared" si="79"/>
        <v>-0.37686872118060022</v>
      </c>
    </row>
    <row r="1235" spans="1:13" x14ac:dyDescent="0.2">
      <c r="A1235" s="1" t="s">
        <v>11</v>
      </c>
      <c r="B1235" s="1" t="s">
        <v>55</v>
      </c>
      <c r="C1235" s="2">
        <v>0</v>
      </c>
      <c r="D1235" s="2">
        <v>0</v>
      </c>
      <c r="E1235" s="3" t="str">
        <f t="shared" si="76"/>
        <v/>
      </c>
      <c r="F1235" s="2">
        <v>96.52637</v>
      </c>
      <c r="G1235" s="2">
        <v>86.921390000000002</v>
      </c>
      <c r="H1235" s="3">
        <f t="shared" si="77"/>
        <v>-9.9506279993746727E-2</v>
      </c>
      <c r="I1235" s="2">
        <v>61.022010000000002</v>
      </c>
      <c r="J1235" s="3">
        <f t="shared" si="78"/>
        <v>0.42442685844009409</v>
      </c>
      <c r="K1235" s="2">
        <v>706.31241</v>
      </c>
      <c r="L1235" s="2">
        <v>624.43915000000004</v>
      </c>
      <c r="M1235" s="3">
        <f t="shared" si="79"/>
        <v>-0.11591649649763336</v>
      </c>
    </row>
    <row r="1236" spans="1:13" x14ac:dyDescent="0.2">
      <c r="A1236" s="1" t="s">
        <v>10</v>
      </c>
      <c r="B1236" s="1" t="s">
        <v>55</v>
      </c>
      <c r="C1236" s="2">
        <v>83.989159999999998</v>
      </c>
      <c r="D1236" s="2">
        <v>0</v>
      </c>
      <c r="E1236" s="3">
        <f t="shared" si="76"/>
        <v>-1</v>
      </c>
      <c r="F1236" s="2">
        <v>1090.63705</v>
      </c>
      <c r="G1236" s="2">
        <v>1203.5948000000001</v>
      </c>
      <c r="H1236" s="3">
        <f t="shared" si="77"/>
        <v>0.10357043161150625</v>
      </c>
      <c r="I1236" s="2">
        <v>1350.9085299999999</v>
      </c>
      <c r="J1236" s="3">
        <f t="shared" si="78"/>
        <v>-0.10904789386443492</v>
      </c>
      <c r="K1236" s="2">
        <v>9624.1661199999999</v>
      </c>
      <c r="L1236" s="2">
        <v>9395.4814800000004</v>
      </c>
      <c r="M1236" s="3">
        <f t="shared" si="79"/>
        <v>-2.3761501739331892E-2</v>
      </c>
    </row>
    <row r="1237" spans="1:13" x14ac:dyDescent="0.2">
      <c r="A1237" s="1" t="s">
        <v>28</v>
      </c>
      <c r="B1237" s="1" t="s">
        <v>55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5.7360000000000001E-2</v>
      </c>
      <c r="H1237" s="3" t="str">
        <f t="shared" si="77"/>
        <v/>
      </c>
      <c r="I1237" s="2">
        <v>6.8019999999999997E-2</v>
      </c>
      <c r="J1237" s="3">
        <f t="shared" si="78"/>
        <v>-0.15671861217289029</v>
      </c>
      <c r="K1237" s="2">
        <v>133.96364</v>
      </c>
      <c r="L1237" s="2">
        <v>198.27705</v>
      </c>
      <c r="M1237" s="3">
        <f t="shared" si="79"/>
        <v>0.48008108767423763</v>
      </c>
    </row>
    <row r="1238" spans="1:13" x14ac:dyDescent="0.2">
      <c r="A1238" s="1" t="s">
        <v>9</v>
      </c>
      <c r="B1238" s="1" t="s">
        <v>55</v>
      </c>
      <c r="C1238" s="2">
        <v>134.80163999999999</v>
      </c>
      <c r="D1238" s="2">
        <v>0</v>
      </c>
      <c r="E1238" s="3">
        <f t="shared" si="76"/>
        <v>-1</v>
      </c>
      <c r="F1238" s="2">
        <v>981.51504</v>
      </c>
      <c r="G1238" s="2">
        <v>1029.38723</v>
      </c>
      <c r="H1238" s="3">
        <f t="shared" si="77"/>
        <v>4.8773771209863481E-2</v>
      </c>
      <c r="I1238" s="2">
        <v>957.87726999999995</v>
      </c>
      <c r="J1238" s="3">
        <f t="shared" si="78"/>
        <v>7.4654616243268856E-2</v>
      </c>
      <c r="K1238" s="2">
        <v>7989.4999799999996</v>
      </c>
      <c r="L1238" s="2">
        <v>6439.0966900000003</v>
      </c>
      <c r="M1238" s="3">
        <f t="shared" si="79"/>
        <v>-0.19405510906578649</v>
      </c>
    </row>
    <row r="1239" spans="1:13" x14ac:dyDescent="0.2">
      <c r="A1239" s="1" t="s">
        <v>8</v>
      </c>
      <c r="B1239" s="1" t="s">
        <v>55</v>
      </c>
      <c r="C1239" s="2">
        <v>0</v>
      </c>
      <c r="D1239" s="2">
        <v>0</v>
      </c>
      <c r="E1239" s="3" t="str">
        <f t="shared" si="76"/>
        <v/>
      </c>
      <c r="F1239" s="2">
        <v>333.15922</v>
      </c>
      <c r="G1239" s="2">
        <v>67.187169999999995</v>
      </c>
      <c r="H1239" s="3">
        <f t="shared" si="77"/>
        <v>-0.7983331513382701</v>
      </c>
      <c r="I1239" s="2">
        <v>47.483620000000002</v>
      </c>
      <c r="J1239" s="3">
        <f t="shared" si="78"/>
        <v>0.41495467279032194</v>
      </c>
      <c r="K1239" s="2">
        <v>905.26175999999998</v>
      </c>
      <c r="L1239" s="2">
        <v>928.78255000000001</v>
      </c>
      <c r="M1239" s="3">
        <f t="shared" si="79"/>
        <v>2.5982308144773647E-2</v>
      </c>
    </row>
    <row r="1240" spans="1:13" x14ac:dyDescent="0.2">
      <c r="A1240" s="1" t="s">
        <v>7</v>
      </c>
      <c r="B1240" s="1" t="s">
        <v>55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1.8419099999999999</v>
      </c>
      <c r="H1240" s="3" t="str">
        <f t="shared" si="77"/>
        <v/>
      </c>
      <c r="I1240" s="2">
        <v>0.57218000000000002</v>
      </c>
      <c r="J1240" s="3">
        <f t="shared" si="78"/>
        <v>2.2191093711769021</v>
      </c>
      <c r="K1240" s="2">
        <v>31.512250000000002</v>
      </c>
      <c r="L1240" s="2">
        <v>19.815020000000001</v>
      </c>
      <c r="M1240" s="3">
        <f t="shared" si="79"/>
        <v>-0.37119628081143052</v>
      </c>
    </row>
    <row r="1241" spans="1:13" x14ac:dyDescent="0.2">
      <c r="A1241" s="1" t="s">
        <v>6</v>
      </c>
      <c r="B1241" s="1" t="s">
        <v>55</v>
      </c>
      <c r="C1241" s="2">
        <v>0.20139000000000001</v>
      </c>
      <c r="D1241" s="2">
        <v>0</v>
      </c>
      <c r="E1241" s="3">
        <f t="shared" si="76"/>
        <v>-1</v>
      </c>
      <c r="F1241" s="2">
        <v>238.08654999999999</v>
      </c>
      <c r="G1241" s="2">
        <v>670.24771999999996</v>
      </c>
      <c r="H1241" s="3">
        <f t="shared" si="77"/>
        <v>1.8151431485734912</v>
      </c>
      <c r="I1241" s="2">
        <v>498.21503999999999</v>
      </c>
      <c r="J1241" s="3">
        <f t="shared" si="78"/>
        <v>0.34529804640181072</v>
      </c>
      <c r="K1241" s="2">
        <v>2273.7907599999999</v>
      </c>
      <c r="L1241" s="2">
        <v>3401.8487500000001</v>
      </c>
      <c r="M1241" s="3">
        <f t="shared" si="79"/>
        <v>0.49611336708923925</v>
      </c>
    </row>
    <row r="1242" spans="1:13" x14ac:dyDescent="0.2">
      <c r="A1242" s="1" t="s">
        <v>5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0.26479999999999998</v>
      </c>
      <c r="H1242" s="3" t="str">
        <f t="shared" si="77"/>
        <v/>
      </c>
      <c r="I1242" s="2">
        <v>0.12071</v>
      </c>
      <c r="J1242" s="3">
        <f t="shared" si="78"/>
        <v>1.1936873498467402</v>
      </c>
      <c r="K1242" s="2">
        <v>0.92979999999999996</v>
      </c>
      <c r="L1242" s="2">
        <v>84.767200000000003</v>
      </c>
      <c r="M1242" s="3">
        <f t="shared" si="79"/>
        <v>90.167132716713283</v>
      </c>
    </row>
    <row r="1243" spans="1:13" x14ac:dyDescent="0.2">
      <c r="A1243" s="1" t="s">
        <v>4</v>
      </c>
      <c r="B1243" s="1" t="s">
        <v>55</v>
      </c>
      <c r="C1243" s="2">
        <v>0</v>
      </c>
      <c r="D1243" s="2">
        <v>0</v>
      </c>
      <c r="E1243" s="3" t="str">
        <f t="shared" si="76"/>
        <v/>
      </c>
      <c r="F1243" s="2">
        <v>192.06300999999999</v>
      </c>
      <c r="G1243" s="2">
        <v>278.60160000000002</v>
      </c>
      <c r="H1243" s="3">
        <f t="shared" si="77"/>
        <v>0.45057395487033158</v>
      </c>
      <c r="I1243" s="2">
        <v>156.21118000000001</v>
      </c>
      <c r="J1243" s="3">
        <f t="shared" si="78"/>
        <v>0.78349334535466664</v>
      </c>
      <c r="K1243" s="2">
        <v>1091.39562</v>
      </c>
      <c r="L1243" s="2">
        <v>1700.92902</v>
      </c>
      <c r="M1243" s="3">
        <f t="shared" si="79"/>
        <v>0.55848987189448307</v>
      </c>
    </row>
    <row r="1244" spans="1:13" x14ac:dyDescent="0.2">
      <c r="A1244" s="1" t="s">
        <v>24</v>
      </c>
      <c r="B1244" s="1" t="s">
        <v>55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0.64159999999999995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0</v>
      </c>
      <c r="L1244" s="2">
        <v>1.58049</v>
      </c>
      <c r="M1244" s="3" t="str">
        <f t="shared" si="79"/>
        <v/>
      </c>
    </row>
    <row r="1245" spans="1:13" x14ac:dyDescent="0.2">
      <c r="A1245" s="1" t="s">
        <v>3</v>
      </c>
      <c r="B1245" s="1" t="s">
        <v>55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188.7928</v>
      </c>
      <c r="H1245" s="3" t="str">
        <f t="shared" si="77"/>
        <v/>
      </c>
      <c r="I1245" s="2">
        <v>242.45310000000001</v>
      </c>
      <c r="J1245" s="3">
        <f t="shared" si="78"/>
        <v>-0.22132239183578184</v>
      </c>
      <c r="K1245" s="2">
        <v>382.34413999999998</v>
      </c>
      <c r="L1245" s="2">
        <v>1010.7756900000001</v>
      </c>
      <c r="M1245" s="3">
        <f t="shared" si="79"/>
        <v>1.6436280414811644</v>
      </c>
    </row>
    <row r="1246" spans="1:13" x14ac:dyDescent="0.2">
      <c r="A1246" s="1" t="s">
        <v>2</v>
      </c>
      <c r="B1246" s="1" t="s">
        <v>55</v>
      </c>
      <c r="C1246" s="2">
        <v>0</v>
      </c>
      <c r="D1246" s="2">
        <v>0</v>
      </c>
      <c r="E1246" s="3" t="str">
        <f t="shared" si="76"/>
        <v/>
      </c>
      <c r="F1246" s="2">
        <v>58.166620000000002</v>
      </c>
      <c r="G1246" s="2">
        <v>391.86469</v>
      </c>
      <c r="H1246" s="3">
        <f t="shared" si="77"/>
        <v>5.7369341728984766</v>
      </c>
      <c r="I1246" s="2">
        <v>372.11685999999997</v>
      </c>
      <c r="J1246" s="3">
        <f t="shared" si="78"/>
        <v>5.3068893465348488E-2</v>
      </c>
      <c r="K1246" s="2">
        <v>317.63806</v>
      </c>
      <c r="L1246" s="2">
        <v>3463.7506699999999</v>
      </c>
      <c r="M1246" s="3">
        <f t="shared" si="79"/>
        <v>9.9047091837798025</v>
      </c>
    </row>
    <row r="1247" spans="1:13" x14ac:dyDescent="0.2">
      <c r="A1247" s="1" t="s">
        <v>26</v>
      </c>
      <c r="B1247" s="1" t="s">
        <v>55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2.4830000000000001E-2</v>
      </c>
      <c r="H1247" s="3" t="str">
        <f t="shared" si="77"/>
        <v/>
      </c>
      <c r="I1247" s="2">
        <v>0.42851</v>
      </c>
      <c r="J1247" s="3">
        <f t="shared" si="78"/>
        <v>-0.94205502788733053</v>
      </c>
      <c r="K1247" s="2">
        <v>5.2679999999999998E-2</v>
      </c>
      <c r="L1247" s="2">
        <v>1.1722900000000001</v>
      </c>
      <c r="M1247" s="3">
        <f t="shared" si="79"/>
        <v>21.253037205770692</v>
      </c>
    </row>
    <row r="1248" spans="1:13" x14ac:dyDescent="0.2">
      <c r="A1248" s="1" t="s">
        <v>30</v>
      </c>
      <c r="B1248" s="1" t="s">
        <v>55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0.52791999999999994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3.73312</v>
      </c>
      <c r="M1248" s="3" t="str">
        <f t="shared" si="79"/>
        <v/>
      </c>
    </row>
    <row r="1249" spans="1:13" x14ac:dyDescent="0.2">
      <c r="A1249" s="6" t="s">
        <v>0</v>
      </c>
      <c r="B1249" s="6" t="s">
        <v>55</v>
      </c>
      <c r="C1249" s="5">
        <v>1013.03698</v>
      </c>
      <c r="D1249" s="5">
        <v>110.41374999999999</v>
      </c>
      <c r="E1249" s="4">
        <f t="shared" si="76"/>
        <v>-0.89100718712163895</v>
      </c>
      <c r="F1249" s="5">
        <v>17755.55948</v>
      </c>
      <c r="G1249" s="5">
        <v>22600.45047</v>
      </c>
      <c r="H1249" s="4">
        <f t="shared" si="77"/>
        <v>0.27286614062808456</v>
      </c>
      <c r="I1249" s="5">
        <v>22054.62529</v>
      </c>
      <c r="J1249" s="4">
        <f t="shared" si="78"/>
        <v>2.47487850200514E-2</v>
      </c>
      <c r="K1249" s="5">
        <v>130455.16434</v>
      </c>
      <c r="L1249" s="5">
        <v>157863.13042</v>
      </c>
      <c r="M1249" s="4">
        <f t="shared" si="79"/>
        <v>0.21009491052855322</v>
      </c>
    </row>
    <row r="1250" spans="1:13" x14ac:dyDescent="0.2">
      <c r="A1250" s="1" t="s">
        <v>22</v>
      </c>
      <c r="B1250" s="1" t="s">
        <v>54</v>
      </c>
      <c r="C1250" s="2">
        <v>0</v>
      </c>
      <c r="D1250" s="2">
        <v>0</v>
      </c>
      <c r="E1250" s="3" t="str">
        <f t="shared" si="76"/>
        <v/>
      </c>
      <c r="F1250" s="2">
        <v>193.80481</v>
      </c>
      <c r="G1250" s="2">
        <v>32.014769999999999</v>
      </c>
      <c r="H1250" s="3">
        <f t="shared" si="77"/>
        <v>-0.83480920829570748</v>
      </c>
      <c r="I1250" s="2">
        <v>31.584</v>
      </c>
      <c r="J1250" s="3">
        <f t="shared" si="78"/>
        <v>1.3638867781154973E-2</v>
      </c>
      <c r="K1250" s="2">
        <v>2059.1642700000002</v>
      </c>
      <c r="L1250" s="2">
        <v>251.27424999999999</v>
      </c>
      <c r="M1250" s="3">
        <f t="shared" si="79"/>
        <v>-0.87797270297429941</v>
      </c>
    </row>
    <row r="1251" spans="1:13" x14ac:dyDescent="0.2">
      <c r="A1251" s="1" t="s">
        <v>21</v>
      </c>
      <c r="B1251" s="1" t="s">
        <v>54</v>
      </c>
      <c r="C1251" s="2">
        <v>0</v>
      </c>
      <c r="D1251" s="2">
        <v>0</v>
      </c>
      <c r="E1251" s="3" t="str">
        <f t="shared" si="76"/>
        <v/>
      </c>
      <c r="F1251" s="2">
        <v>0.66</v>
      </c>
      <c r="G1251" s="2">
        <v>1.5803499999999999</v>
      </c>
      <c r="H1251" s="3">
        <f t="shared" si="77"/>
        <v>1.3944696969696966</v>
      </c>
      <c r="I1251" s="2">
        <v>24.24316</v>
      </c>
      <c r="J1251" s="3">
        <f t="shared" si="78"/>
        <v>-0.93481254093938249</v>
      </c>
      <c r="K1251" s="2">
        <v>8.9817999999999998</v>
      </c>
      <c r="L1251" s="2">
        <v>108.18181</v>
      </c>
      <c r="M1251" s="3">
        <f t="shared" si="79"/>
        <v>11.044557883720412</v>
      </c>
    </row>
    <row r="1252" spans="1:13" x14ac:dyDescent="0.2">
      <c r="A1252" s="1" t="s">
        <v>20</v>
      </c>
      <c r="B1252" s="1" t="s">
        <v>54</v>
      </c>
      <c r="C1252" s="2">
        <v>30.824660000000002</v>
      </c>
      <c r="D1252" s="2">
        <v>0</v>
      </c>
      <c r="E1252" s="3">
        <f t="shared" si="76"/>
        <v>-1</v>
      </c>
      <c r="F1252" s="2">
        <v>152.95169000000001</v>
      </c>
      <c r="G1252" s="2">
        <v>236.73929000000001</v>
      </c>
      <c r="H1252" s="3">
        <f t="shared" si="77"/>
        <v>0.54780434266532119</v>
      </c>
      <c r="I1252" s="2">
        <v>247.62448000000001</v>
      </c>
      <c r="J1252" s="3">
        <f t="shared" si="78"/>
        <v>-4.3958456772932974E-2</v>
      </c>
      <c r="K1252" s="2">
        <v>578.91780000000006</v>
      </c>
      <c r="L1252" s="2">
        <v>1481.2331899999999</v>
      </c>
      <c r="M1252" s="3">
        <f t="shared" si="79"/>
        <v>1.5586243677427083</v>
      </c>
    </row>
    <row r="1253" spans="1:13" x14ac:dyDescent="0.2">
      <c r="A1253" s="1" t="s">
        <v>19</v>
      </c>
      <c r="B1253" s="1" t="s">
        <v>54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1</v>
      </c>
      <c r="J1253" s="3">
        <f t="shared" si="78"/>
        <v>-1</v>
      </c>
      <c r="K1253" s="2">
        <v>225.06425999999999</v>
      </c>
      <c r="L1253" s="2">
        <v>4.6644800000000002</v>
      </c>
      <c r="M1253" s="3">
        <f t="shared" si="79"/>
        <v>-0.97927489686723246</v>
      </c>
    </row>
    <row r="1254" spans="1:13" x14ac:dyDescent="0.2">
      <c r="A1254" s="1" t="s">
        <v>18</v>
      </c>
      <c r="B1254" s="1" t="s">
        <v>54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0.67491000000000001</v>
      </c>
      <c r="M1254" s="3" t="str">
        <f t="shared" si="79"/>
        <v/>
      </c>
    </row>
    <row r="1255" spans="1:13" x14ac:dyDescent="0.2">
      <c r="A1255" s="1" t="s">
        <v>17</v>
      </c>
      <c r="B1255" s="1" t="s">
        <v>54</v>
      </c>
      <c r="C1255" s="2">
        <v>0</v>
      </c>
      <c r="D1255" s="2">
        <v>0</v>
      </c>
      <c r="E1255" s="3" t="str">
        <f t="shared" si="76"/>
        <v/>
      </c>
      <c r="F1255" s="2">
        <v>323.57321000000002</v>
      </c>
      <c r="G1255" s="2">
        <v>209.30699000000001</v>
      </c>
      <c r="H1255" s="3">
        <f t="shared" si="77"/>
        <v>-0.35313869154989685</v>
      </c>
      <c r="I1255" s="2">
        <v>168.97603000000001</v>
      </c>
      <c r="J1255" s="3">
        <f t="shared" si="78"/>
        <v>0.23867858654271856</v>
      </c>
      <c r="K1255" s="2">
        <v>2614.1003999999998</v>
      </c>
      <c r="L1255" s="2">
        <v>2174.3339799999999</v>
      </c>
      <c r="M1255" s="3">
        <f t="shared" si="79"/>
        <v>-0.16822858831282839</v>
      </c>
    </row>
    <row r="1256" spans="1:13" x14ac:dyDescent="0.2">
      <c r="A1256" s="1" t="s">
        <v>16</v>
      </c>
      <c r="B1256" s="1" t="s">
        <v>54</v>
      </c>
      <c r="C1256" s="2">
        <v>24.95</v>
      </c>
      <c r="D1256" s="2">
        <v>0</v>
      </c>
      <c r="E1256" s="3">
        <f t="shared" si="76"/>
        <v>-1</v>
      </c>
      <c r="F1256" s="2">
        <v>270.3725</v>
      </c>
      <c r="G1256" s="2">
        <v>373.54800999999998</v>
      </c>
      <c r="H1256" s="3">
        <f t="shared" si="77"/>
        <v>0.38160504489176961</v>
      </c>
      <c r="I1256" s="2">
        <v>581.86766</v>
      </c>
      <c r="J1256" s="3">
        <f t="shared" si="78"/>
        <v>-0.35801895228203617</v>
      </c>
      <c r="K1256" s="2">
        <v>2019.9405899999999</v>
      </c>
      <c r="L1256" s="2">
        <v>3222.7903900000001</v>
      </c>
      <c r="M1256" s="3">
        <f t="shared" si="79"/>
        <v>0.59548771184404004</v>
      </c>
    </row>
    <row r="1257" spans="1:13" x14ac:dyDescent="0.2">
      <c r="A1257" s="1" t="s">
        <v>14</v>
      </c>
      <c r="B1257" s="1" t="s">
        <v>54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20.765000000000001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41.292560000000002</v>
      </c>
      <c r="L1257" s="2">
        <v>38.444899999999997</v>
      </c>
      <c r="M1257" s="3">
        <f t="shared" si="79"/>
        <v>-6.8963028690882888E-2</v>
      </c>
    </row>
    <row r="1258" spans="1:13" x14ac:dyDescent="0.2">
      <c r="A1258" s="1" t="s">
        <v>13</v>
      </c>
      <c r="B1258" s="1" t="s">
        <v>54</v>
      </c>
      <c r="C1258" s="2">
        <v>205.48803000000001</v>
      </c>
      <c r="D1258" s="2">
        <v>0</v>
      </c>
      <c r="E1258" s="3">
        <f t="shared" si="76"/>
        <v>-1</v>
      </c>
      <c r="F1258" s="2">
        <v>9720.4830299999994</v>
      </c>
      <c r="G1258" s="2">
        <v>10557.70354</v>
      </c>
      <c r="H1258" s="3">
        <f t="shared" si="77"/>
        <v>8.6129517166597225E-2</v>
      </c>
      <c r="I1258" s="2">
        <v>11754.4503</v>
      </c>
      <c r="J1258" s="3">
        <f t="shared" si="78"/>
        <v>-0.10181222681251201</v>
      </c>
      <c r="K1258" s="2">
        <v>62792.533130000003</v>
      </c>
      <c r="L1258" s="2">
        <v>84027.466079999998</v>
      </c>
      <c r="M1258" s="3">
        <f t="shared" si="79"/>
        <v>0.33817608386712328</v>
      </c>
    </row>
    <row r="1259" spans="1:13" x14ac:dyDescent="0.2">
      <c r="A1259" s="1" t="s">
        <v>12</v>
      </c>
      <c r="B1259" s="1" t="s">
        <v>54</v>
      </c>
      <c r="C1259" s="2">
        <v>57.949309999999997</v>
      </c>
      <c r="D1259" s="2">
        <v>0</v>
      </c>
      <c r="E1259" s="3">
        <f t="shared" si="76"/>
        <v>-1</v>
      </c>
      <c r="F1259" s="2">
        <v>1565.0293200000001</v>
      </c>
      <c r="G1259" s="2">
        <v>733.58019000000002</v>
      </c>
      <c r="H1259" s="3">
        <f t="shared" si="77"/>
        <v>-0.53126744615877231</v>
      </c>
      <c r="I1259" s="2">
        <v>767.67214999999999</v>
      </c>
      <c r="J1259" s="3">
        <f t="shared" si="78"/>
        <v>-4.4409530813381726E-2</v>
      </c>
      <c r="K1259" s="2">
        <v>10819.736010000001</v>
      </c>
      <c r="L1259" s="2">
        <v>7976.8379500000001</v>
      </c>
      <c r="M1259" s="3">
        <f t="shared" si="79"/>
        <v>-0.26275114821401269</v>
      </c>
    </row>
    <row r="1260" spans="1:13" x14ac:dyDescent="0.2">
      <c r="A1260" s="1" t="s">
        <v>11</v>
      </c>
      <c r="B1260" s="1" t="s">
        <v>54</v>
      </c>
      <c r="C1260" s="2">
        <v>0</v>
      </c>
      <c r="D1260" s="2">
        <v>0</v>
      </c>
      <c r="E1260" s="3" t="str">
        <f t="shared" si="76"/>
        <v/>
      </c>
      <c r="F1260" s="2">
        <v>13.123010000000001</v>
      </c>
      <c r="G1260" s="2">
        <v>259.91030999999998</v>
      </c>
      <c r="H1260" s="3">
        <f t="shared" si="77"/>
        <v>18.805693206055622</v>
      </c>
      <c r="I1260" s="2">
        <v>79.833830000000006</v>
      </c>
      <c r="J1260" s="3">
        <f t="shared" si="78"/>
        <v>2.2556412488289732</v>
      </c>
      <c r="K1260" s="2">
        <v>805.86737000000005</v>
      </c>
      <c r="L1260" s="2">
        <v>802.47600999999997</v>
      </c>
      <c r="M1260" s="3">
        <f t="shared" si="79"/>
        <v>-4.2083351755514142E-3</v>
      </c>
    </row>
    <row r="1261" spans="1:13" x14ac:dyDescent="0.2">
      <c r="A1261" s="1" t="s">
        <v>10</v>
      </c>
      <c r="B1261" s="1" t="s">
        <v>54</v>
      </c>
      <c r="C1261" s="2">
        <v>11.4681</v>
      </c>
      <c r="D1261" s="2">
        <v>0</v>
      </c>
      <c r="E1261" s="3">
        <f t="shared" si="76"/>
        <v>-1</v>
      </c>
      <c r="F1261" s="2">
        <v>241.98075</v>
      </c>
      <c r="G1261" s="2">
        <v>226.05035000000001</v>
      </c>
      <c r="H1261" s="3">
        <f t="shared" si="77"/>
        <v>-6.5833335916183344E-2</v>
      </c>
      <c r="I1261" s="2">
        <v>181.22354999999999</v>
      </c>
      <c r="J1261" s="3">
        <f t="shared" si="78"/>
        <v>0.24735637283344247</v>
      </c>
      <c r="K1261" s="2">
        <v>2558.0303800000002</v>
      </c>
      <c r="L1261" s="2">
        <v>1679.8327300000001</v>
      </c>
      <c r="M1261" s="3">
        <f t="shared" si="79"/>
        <v>-0.3433100939168674</v>
      </c>
    </row>
    <row r="1262" spans="1:13" x14ac:dyDescent="0.2">
      <c r="A1262" s="1" t="s">
        <v>28</v>
      </c>
      <c r="B1262" s="1" t="s">
        <v>54</v>
      </c>
      <c r="C1262" s="2">
        <v>1997.7106699999999</v>
      </c>
      <c r="D1262" s="2">
        <v>0</v>
      </c>
      <c r="E1262" s="3">
        <f t="shared" si="76"/>
        <v>-1</v>
      </c>
      <c r="F1262" s="2">
        <v>18661.044470000001</v>
      </c>
      <c r="G1262" s="2">
        <v>12603.080529999999</v>
      </c>
      <c r="H1262" s="3">
        <f t="shared" si="77"/>
        <v>-0.32463155798910115</v>
      </c>
      <c r="I1262" s="2">
        <v>5244.6411900000003</v>
      </c>
      <c r="J1262" s="3">
        <f t="shared" si="78"/>
        <v>1.403039611943405</v>
      </c>
      <c r="K1262" s="2">
        <v>97568.659310000003</v>
      </c>
      <c r="L1262" s="2">
        <v>87888.610310000004</v>
      </c>
      <c r="M1262" s="3">
        <f t="shared" si="79"/>
        <v>-9.921268846427489E-2</v>
      </c>
    </row>
    <row r="1263" spans="1:13" x14ac:dyDescent="0.2">
      <c r="A1263" s="1" t="s">
        <v>9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274.98154</v>
      </c>
      <c r="G1263" s="2">
        <v>176.11358999999999</v>
      </c>
      <c r="H1263" s="3">
        <f t="shared" si="77"/>
        <v>-0.35954395338683465</v>
      </c>
      <c r="I1263" s="2">
        <v>120.49946</v>
      </c>
      <c r="J1263" s="3">
        <f t="shared" si="78"/>
        <v>0.46153011806027999</v>
      </c>
      <c r="K1263" s="2">
        <v>2519.19317</v>
      </c>
      <c r="L1263" s="2">
        <v>1261.84809</v>
      </c>
      <c r="M1263" s="3">
        <f t="shared" si="79"/>
        <v>-0.49910625948545262</v>
      </c>
    </row>
    <row r="1264" spans="1:13" x14ac:dyDescent="0.2">
      <c r="A1264" s="1" t="s">
        <v>8</v>
      </c>
      <c r="B1264" s="1" t="s">
        <v>54</v>
      </c>
      <c r="C1264" s="2">
        <v>79.831370000000007</v>
      </c>
      <c r="D1264" s="2">
        <v>0</v>
      </c>
      <c r="E1264" s="3">
        <f t="shared" si="76"/>
        <v>-1</v>
      </c>
      <c r="F1264" s="2">
        <v>453.83208000000002</v>
      </c>
      <c r="G1264" s="2">
        <v>526.8211</v>
      </c>
      <c r="H1264" s="3">
        <f t="shared" si="77"/>
        <v>0.16082825171812432</v>
      </c>
      <c r="I1264" s="2">
        <v>405.57107000000002</v>
      </c>
      <c r="J1264" s="3">
        <f t="shared" si="78"/>
        <v>0.29896124001152247</v>
      </c>
      <c r="K1264" s="2">
        <v>3068.4351700000002</v>
      </c>
      <c r="L1264" s="2">
        <v>3233.3879000000002</v>
      </c>
      <c r="M1264" s="3">
        <f t="shared" si="79"/>
        <v>5.3757932255743324E-2</v>
      </c>
    </row>
    <row r="1265" spans="1:13" x14ac:dyDescent="0.2">
      <c r="A1265" s="1" t="s">
        <v>7</v>
      </c>
      <c r="B1265" s="1" t="s">
        <v>54</v>
      </c>
      <c r="C1265" s="2">
        <v>0</v>
      </c>
      <c r="D1265" s="2">
        <v>0</v>
      </c>
      <c r="E1265" s="3" t="str">
        <f t="shared" si="76"/>
        <v/>
      </c>
      <c r="F1265" s="2">
        <v>98.825959999999995</v>
      </c>
      <c r="G1265" s="2">
        <v>83.881280000000004</v>
      </c>
      <c r="H1265" s="3">
        <f t="shared" si="77"/>
        <v>-0.15122220922518725</v>
      </c>
      <c r="I1265" s="2">
        <v>45.354750000000003</v>
      </c>
      <c r="J1265" s="3">
        <f t="shared" si="78"/>
        <v>0.84944862445499081</v>
      </c>
      <c r="K1265" s="2">
        <v>2099.1469699999998</v>
      </c>
      <c r="L1265" s="2">
        <v>1776.61024</v>
      </c>
      <c r="M1265" s="3">
        <f t="shared" si="79"/>
        <v>-0.15365133295073663</v>
      </c>
    </row>
    <row r="1266" spans="1:13" x14ac:dyDescent="0.2">
      <c r="A1266" s="1" t="s">
        <v>6</v>
      </c>
      <c r="B1266" s="1" t="s">
        <v>54</v>
      </c>
      <c r="C1266" s="2">
        <v>0</v>
      </c>
      <c r="D1266" s="2">
        <v>0</v>
      </c>
      <c r="E1266" s="3" t="str">
        <f t="shared" si="76"/>
        <v/>
      </c>
      <c r="F1266" s="2">
        <v>233.18511000000001</v>
      </c>
      <c r="G1266" s="2">
        <v>26.165839999999999</v>
      </c>
      <c r="H1266" s="3">
        <f t="shared" si="77"/>
        <v>-0.887789404735148</v>
      </c>
      <c r="I1266" s="2">
        <v>189.1831</v>
      </c>
      <c r="J1266" s="3">
        <f t="shared" si="78"/>
        <v>-0.86169039412082793</v>
      </c>
      <c r="K1266" s="2">
        <v>1354.4556</v>
      </c>
      <c r="L1266" s="2">
        <v>1018.16134</v>
      </c>
      <c r="M1266" s="3">
        <f t="shared" si="79"/>
        <v>-0.24828740048769415</v>
      </c>
    </row>
    <row r="1267" spans="1:13" x14ac:dyDescent="0.2">
      <c r="A1267" s="1" t="s">
        <v>4</v>
      </c>
      <c r="B1267" s="1" t="s">
        <v>54</v>
      </c>
      <c r="C1267" s="2">
        <v>0.45</v>
      </c>
      <c r="D1267" s="2">
        <v>0</v>
      </c>
      <c r="E1267" s="3">
        <f t="shared" si="76"/>
        <v>-1</v>
      </c>
      <c r="F1267" s="2">
        <v>6.4746600000000001</v>
      </c>
      <c r="G1267" s="2">
        <v>9.3054699999999997</v>
      </c>
      <c r="H1267" s="3">
        <f t="shared" si="77"/>
        <v>0.43721369152974821</v>
      </c>
      <c r="I1267" s="2">
        <v>16.059539999999998</v>
      </c>
      <c r="J1267" s="3">
        <f t="shared" si="78"/>
        <v>-0.4205643499128866</v>
      </c>
      <c r="K1267" s="2">
        <v>199.25075000000001</v>
      </c>
      <c r="L1267" s="2">
        <v>54.67109</v>
      </c>
      <c r="M1267" s="3">
        <f t="shared" si="79"/>
        <v>-0.72561664134262982</v>
      </c>
    </row>
    <row r="1268" spans="1:13" x14ac:dyDescent="0.2">
      <c r="A1268" s="1" t="s">
        <v>24</v>
      </c>
      <c r="B1268" s="1" t="s">
        <v>54</v>
      </c>
      <c r="C1268" s="2">
        <v>0</v>
      </c>
      <c r="D1268" s="2">
        <v>0</v>
      </c>
      <c r="E1268" s="3" t="str">
        <f t="shared" si="76"/>
        <v/>
      </c>
      <c r="F1268" s="2">
        <v>16.100000000000001</v>
      </c>
      <c r="G1268" s="2">
        <v>0</v>
      </c>
      <c r="H1268" s="3">
        <f t="shared" si="77"/>
        <v>-1</v>
      </c>
      <c r="I1268" s="2">
        <v>0</v>
      </c>
      <c r="J1268" s="3" t="str">
        <f t="shared" si="78"/>
        <v/>
      </c>
      <c r="K1268" s="2">
        <v>465.24592000000001</v>
      </c>
      <c r="L1268" s="2">
        <v>0</v>
      </c>
      <c r="M1268" s="3">
        <f t="shared" si="79"/>
        <v>-1</v>
      </c>
    </row>
    <row r="1269" spans="1:13" x14ac:dyDescent="0.2">
      <c r="A1269" s="1" t="s">
        <v>3</v>
      </c>
      <c r="B1269" s="1" t="s">
        <v>54</v>
      </c>
      <c r="C1269" s="2">
        <v>105.79062</v>
      </c>
      <c r="D1269" s="2">
        <v>0</v>
      </c>
      <c r="E1269" s="3">
        <f t="shared" si="76"/>
        <v>-1</v>
      </c>
      <c r="F1269" s="2">
        <v>1243.5537899999999</v>
      </c>
      <c r="G1269" s="2">
        <v>1437.9569100000001</v>
      </c>
      <c r="H1269" s="3">
        <f t="shared" si="77"/>
        <v>0.15632867798987626</v>
      </c>
      <c r="I1269" s="2">
        <v>1087.1279300000001</v>
      </c>
      <c r="J1269" s="3">
        <f t="shared" si="78"/>
        <v>0.32271177137358609</v>
      </c>
      <c r="K1269" s="2">
        <v>11278.572609999999</v>
      </c>
      <c r="L1269" s="2">
        <v>11329.25071</v>
      </c>
      <c r="M1269" s="3">
        <f t="shared" si="79"/>
        <v>4.493307952379455E-3</v>
      </c>
    </row>
    <row r="1270" spans="1:13" x14ac:dyDescent="0.2">
      <c r="A1270" s="1" t="s">
        <v>2</v>
      </c>
      <c r="B1270" s="1" t="s">
        <v>54</v>
      </c>
      <c r="C1270" s="2">
        <v>190.17995999999999</v>
      </c>
      <c r="D1270" s="2">
        <v>0</v>
      </c>
      <c r="E1270" s="3">
        <f t="shared" si="76"/>
        <v>-1</v>
      </c>
      <c r="F1270" s="2">
        <v>1471.2676200000001</v>
      </c>
      <c r="G1270" s="2">
        <v>2264.9437699999999</v>
      </c>
      <c r="H1270" s="3">
        <f t="shared" si="77"/>
        <v>0.53945056576450701</v>
      </c>
      <c r="I1270" s="2">
        <v>1998.9098100000001</v>
      </c>
      <c r="J1270" s="3">
        <f t="shared" si="78"/>
        <v>0.13308952643541216</v>
      </c>
      <c r="K1270" s="2">
        <v>11973.098249999999</v>
      </c>
      <c r="L1270" s="2">
        <v>16152.45025</v>
      </c>
      <c r="M1270" s="3">
        <f t="shared" si="79"/>
        <v>0.34906186458463262</v>
      </c>
    </row>
    <row r="1271" spans="1:13" x14ac:dyDescent="0.2">
      <c r="A1271" s="1" t="s">
        <v>26</v>
      </c>
      <c r="B1271" s="1" t="s">
        <v>54</v>
      </c>
      <c r="C1271" s="2">
        <v>0</v>
      </c>
      <c r="D1271" s="2">
        <v>16.13374</v>
      </c>
      <c r="E1271" s="3" t="str">
        <f t="shared" si="76"/>
        <v/>
      </c>
      <c r="F1271" s="2">
        <v>135.60244</v>
      </c>
      <c r="G1271" s="2">
        <v>457.64717000000002</v>
      </c>
      <c r="H1271" s="3">
        <f t="shared" si="77"/>
        <v>2.3749184011733124</v>
      </c>
      <c r="I1271" s="2">
        <v>1343.1966399999999</v>
      </c>
      <c r="J1271" s="3">
        <f t="shared" si="78"/>
        <v>-0.65928505449507369</v>
      </c>
      <c r="K1271" s="2">
        <v>2707.17524</v>
      </c>
      <c r="L1271" s="2">
        <v>3689.0395100000001</v>
      </c>
      <c r="M1271" s="3">
        <f t="shared" si="79"/>
        <v>0.36268958709891286</v>
      </c>
    </row>
    <row r="1272" spans="1:13" x14ac:dyDescent="0.2">
      <c r="A1272" s="6" t="s">
        <v>0</v>
      </c>
      <c r="B1272" s="6" t="s">
        <v>54</v>
      </c>
      <c r="C1272" s="5">
        <v>2704.6427199999998</v>
      </c>
      <c r="D1272" s="5">
        <v>16.13374</v>
      </c>
      <c r="E1272" s="4">
        <f t="shared" si="76"/>
        <v>-0.99403479806012973</v>
      </c>
      <c r="F1272" s="5">
        <v>35076.845990000002</v>
      </c>
      <c r="G1272" s="5">
        <v>30237.114460000001</v>
      </c>
      <c r="H1272" s="4">
        <f t="shared" si="77"/>
        <v>-0.13797510561182591</v>
      </c>
      <c r="I1272" s="5">
        <v>24289.018650000002</v>
      </c>
      <c r="J1272" s="4">
        <f t="shared" si="78"/>
        <v>0.24488827217397691</v>
      </c>
      <c r="K1272" s="5">
        <v>217756.86155999999</v>
      </c>
      <c r="L1272" s="5">
        <v>228172.24012</v>
      </c>
      <c r="M1272" s="4">
        <f t="shared" si="79"/>
        <v>4.783031168517371E-2</v>
      </c>
    </row>
    <row r="1273" spans="1:13" x14ac:dyDescent="0.2">
      <c r="A1273" s="1" t="s">
        <v>22</v>
      </c>
      <c r="B1273" s="1" t="s">
        <v>53</v>
      </c>
      <c r="C1273" s="2">
        <v>232.01103000000001</v>
      </c>
      <c r="D1273" s="2">
        <v>120.31977999999999</v>
      </c>
      <c r="E1273" s="3">
        <f t="shared" si="76"/>
        <v>-0.48140491424049969</v>
      </c>
      <c r="F1273" s="2">
        <v>1783.8243399999999</v>
      </c>
      <c r="G1273" s="2">
        <v>2166.6623800000002</v>
      </c>
      <c r="H1273" s="3">
        <f t="shared" si="77"/>
        <v>0.21461644592202411</v>
      </c>
      <c r="I1273" s="2">
        <v>1479.2073800000001</v>
      </c>
      <c r="J1273" s="3">
        <f t="shared" si="78"/>
        <v>0.46474551796787278</v>
      </c>
      <c r="K1273" s="2">
        <v>10586.49308</v>
      </c>
      <c r="L1273" s="2">
        <v>12323.904570000001</v>
      </c>
      <c r="M1273" s="3">
        <f t="shared" si="79"/>
        <v>0.16411586697036795</v>
      </c>
    </row>
    <row r="1274" spans="1:13" x14ac:dyDescent="0.2">
      <c r="A1274" s="1" t="s">
        <v>21</v>
      </c>
      <c r="B1274" s="1" t="s">
        <v>53</v>
      </c>
      <c r="C1274" s="2">
        <v>303.71499</v>
      </c>
      <c r="D1274" s="2">
        <v>29.083110000000001</v>
      </c>
      <c r="E1274" s="3">
        <f t="shared" si="76"/>
        <v>-0.90424209881771067</v>
      </c>
      <c r="F1274" s="2">
        <v>3068.4994299999998</v>
      </c>
      <c r="G1274" s="2">
        <v>2016.14555</v>
      </c>
      <c r="H1274" s="3">
        <f t="shared" si="77"/>
        <v>-0.34295391086319993</v>
      </c>
      <c r="I1274" s="2">
        <v>2024.0554999999999</v>
      </c>
      <c r="J1274" s="3">
        <f t="shared" si="78"/>
        <v>-3.9079709029717913E-3</v>
      </c>
      <c r="K1274" s="2">
        <v>17131.792359999999</v>
      </c>
      <c r="L1274" s="2">
        <v>26003.0946</v>
      </c>
      <c r="M1274" s="3">
        <f t="shared" si="79"/>
        <v>0.51782685976938847</v>
      </c>
    </row>
    <row r="1275" spans="1:13" x14ac:dyDescent="0.2">
      <c r="A1275" s="1" t="s">
        <v>20</v>
      </c>
      <c r="B1275" s="1" t="s">
        <v>53</v>
      </c>
      <c r="C1275" s="2">
        <v>45.955579999999998</v>
      </c>
      <c r="D1275" s="2">
        <v>2.4500000000000001E-2</v>
      </c>
      <c r="E1275" s="3">
        <f t="shared" si="76"/>
        <v>-0.99946687649247379</v>
      </c>
      <c r="F1275" s="2">
        <v>6266.9304499999998</v>
      </c>
      <c r="G1275" s="2">
        <v>6163.9361699999999</v>
      </c>
      <c r="H1275" s="3">
        <f t="shared" si="77"/>
        <v>-1.6434565665237266E-2</v>
      </c>
      <c r="I1275" s="2">
        <v>4345.7237299999997</v>
      </c>
      <c r="J1275" s="3">
        <f t="shared" si="78"/>
        <v>0.41839117094542044</v>
      </c>
      <c r="K1275" s="2">
        <v>49560.462240000001</v>
      </c>
      <c r="L1275" s="2">
        <v>43184.414230000002</v>
      </c>
      <c r="M1275" s="3">
        <f t="shared" si="79"/>
        <v>-0.12865190762595269</v>
      </c>
    </row>
    <row r="1276" spans="1:13" x14ac:dyDescent="0.2">
      <c r="A1276" s="1" t="s">
        <v>19</v>
      </c>
      <c r="B1276" s="1" t="s">
        <v>53</v>
      </c>
      <c r="C1276" s="2">
        <v>58.54</v>
      </c>
      <c r="D1276" s="2">
        <v>0</v>
      </c>
      <c r="E1276" s="3">
        <f t="shared" si="76"/>
        <v>-1</v>
      </c>
      <c r="F1276" s="2">
        <v>233.04105000000001</v>
      </c>
      <c r="G1276" s="2">
        <v>956.49974999999995</v>
      </c>
      <c r="H1276" s="3">
        <f t="shared" si="77"/>
        <v>3.1044260227972709</v>
      </c>
      <c r="I1276" s="2">
        <v>185.24484000000001</v>
      </c>
      <c r="J1276" s="3">
        <f t="shared" si="78"/>
        <v>4.1634353215992403</v>
      </c>
      <c r="K1276" s="2">
        <v>2907.6574599999999</v>
      </c>
      <c r="L1276" s="2">
        <v>3807.2088600000002</v>
      </c>
      <c r="M1276" s="3">
        <f t="shared" si="79"/>
        <v>0.3093732368323745</v>
      </c>
    </row>
    <row r="1277" spans="1:13" x14ac:dyDescent="0.2">
      <c r="A1277" s="1" t="s">
        <v>18</v>
      </c>
      <c r="B1277" s="1" t="s">
        <v>53</v>
      </c>
      <c r="C1277" s="2">
        <v>0</v>
      </c>
      <c r="D1277" s="2">
        <v>0</v>
      </c>
      <c r="E1277" s="3" t="str">
        <f t="shared" si="76"/>
        <v/>
      </c>
      <c r="F1277" s="2">
        <v>32.039299999999997</v>
      </c>
      <c r="G1277" s="2">
        <v>28.960550000000001</v>
      </c>
      <c r="H1277" s="3">
        <f t="shared" si="77"/>
        <v>-9.6092923378475636E-2</v>
      </c>
      <c r="I1277" s="2">
        <v>42.287019999999998</v>
      </c>
      <c r="J1277" s="3">
        <f t="shared" si="78"/>
        <v>-0.31514327564344802</v>
      </c>
      <c r="K1277" s="2">
        <v>332.23835000000003</v>
      </c>
      <c r="L1277" s="2">
        <v>355.03582999999998</v>
      </c>
      <c r="M1277" s="3">
        <f t="shared" si="79"/>
        <v>6.8617846193854248E-2</v>
      </c>
    </row>
    <row r="1278" spans="1:13" x14ac:dyDescent="0.2">
      <c r="A1278" s="1" t="s">
        <v>17</v>
      </c>
      <c r="B1278" s="1" t="s">
        <v>53</v>
      </c>
      <c r="C1278" s="2">
        <v>6927.6545599999999</v>
      </c>
      <c r="D1278" s="2">
        <v>246.92386999999999</v>
      </c>
      <c r="E1278" s="3">
        <f t="shared" si="76"/>
        <v>-0.96435678657741852</v>
      </c>
      <c r="F1278" s="2">
        <v>167736.19023000001</v>
      </c>
      <c r="G1278" s="2">
        <v>197237.39627999999</v>
      </c>
      <c r="H1278" s="3">
        <f t="shared" si="77"/>
        <v>0.17587859846791498</v>
      </c>
      <c r="I1278" s="2">
        <v>166323.37299999999</v>
      </c>
      <c r="J1278" s="3">
        <f t="shared" si="78"/>
        <v>0.18586698142539482</v>
      </c>
      <c r="K1278" s="2">
        <v>1294978.1208599999</v>
      </c>
      <c r="L1278" s="2">
        <v>1273081.70554</v>
      </c>
      <c r="M1278" s="3">
        <f t="shared" si="79"/>
        <v>-1.6908714492765653E-2</v>
      </c>
    </row>
    <row r="1279" spans="1:13" x14ac:dyDescent="0.2">
      <c r="A1279" s="1" t="s">
        <v>16</v>
      </c>
      <c r="B1279" s="1" t="s">
        <v>53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38.522199999999998</v>
      </c>
      <c r="L1279" s="2">
        <v>1.8672</v>
      </c>
      <c r="M1279" s="3">
        <f t="shared" si="79"/>
        <v>-0.9515292480699441</v>
      </c>
    </row>
    <row r="1280" spans="1:13" x14ac:dyDescent="0.2">
      <c r="A1280" s="1" t="s">
        <v>15</v>
      </c>
      <c r="B1280" s="1" t="s">
        <v>53</v>
      </c>
      <c r="C1280" s="2">
        <v>0</v>
      </c>
      <c r="D1280" s="2">
        <v>0</v>
      </c>
      <c r="E1280" s="3" t="str">
        <f t="shared" si="76"/>
        <v/>
      </c>
      <c r="F1280" s="2">
        <v>20.343699999999998</v>
      </c>
      <c r="G1280" s="2">
        <v>33.949689999999997</v>
      </c>
      <c r="H1280" s="3">
        <f t="shared" si="77"/>
        <v>0.6688060677261265</v>
      </c>
      <c r="I1280" s="2">
        <v>35.223309999999998</v>
      </c>
      <c r="J1280" s="3">
        <f t="shared" si="78"/>
        <v>-3.6158441668315722E-2</v>
      </c>
      <c r="K1280" s="2">
        <v>158.52003999999999</v>
      </c>
      <c r="L1280" s="2">
        <v>204.69970000000001</v>
      </c>
      <c r="M1280" s="3">
        <f t="shared" si="79"/>
        <v>0.29131748894335385</v>
      </c>
    </row>
    <row r="1281" spans="1:13" x14ac:dyDescent="0.2">
      <c r="A1281" s="1" t="s">
        <v>14</v>
      </c>
      <c r="B1281" s="1" t="s">
        <v>53</v>
      </c>
      <c r="C1281" s="2">
        <v>0</v>
      </c>
      <c r="D1281" s="2">
        <v>0</v>
      </c>
      <c r="E1281" s="3" t="str">
        <f t="shared" si="76"/>
        <v/>
      </c>
      <c r="F1281" s="2">
        <v>31.719049999999999</v>
      </c>
      <c r="G1281" s="2">
        <v>73.284639999999996</v>
      </c>
      <c r="H1281" s="3">
        <f t="shared" si="77"/>
        <v>1.3104298520920392</v>
      </c>
      <c r="I1281" s="2">
        <v>49.67839</v>
      </c>
      <c r="J1281" s="3">
        <f t="shared" si="78"/>
        <v>0.4751814622011703</v>
      </c>
      <c r="K1281" s="2">
        <v>683.77923999999996</v>
      </c>
      <c r="L1281" s="2">
        <v>777.38297999999998</v>
      </c>
      <c r="M1281" s="3">
        <f t="shared" si="79"/>
        <v>0.13689175471311477</v>
      </c>
    </row>
    <row r="1282" spans="1:13" x14ac:dyDescent="0.2">
      <c r="A1282" s="1" t="s">
        <v>13</v>
      </c>
      <c r="B1282" s="1" t="s">
        <v>53</v>
      </c>
      <c r="C1282" s="2">
        <v>3.3372199999999999</v>
      </c>
      <c r="D1282" s="2">
        <v>0</v>
      </c>
      <c r="E1282" s="3">
        <f t="shared" si="76"/>
        <v>-1</v>
      </c>
      <c r="F1282" s="2">
        <v>311.82594999999998</v>
      </c>
      <c r="G1282" s="2">
        <v>129.37191999999999</v>
      </c>
      <c r="H1282" s="3">
        <f t="shared" si="77"/>
        <v>-0.58511496557614917</v>
      </c>
      <c r="I1282" s="2">
        <v>305.80067000000003</v>
      </c>
      <c r="J1282" s="3">
        <f t="shared" si="78"/>
        <v>-0.57694036445374697</v>
      </c>
      <c r="K1282" s="2">
        <v>1999.1301699999999</v>
      </c>
      <c r="L1282" s="2">
        <v>1372.75782</v>
      </c>
      <c r="M1282" s="3">
        <f t="shared" si="79"/>
        <v>-0.31332244363057149</v>
      </c>
    </row>
    <row r="1283" spans="1:13" x14ac:dyDescent="0.2">
      <c r="A1283" s="1" t="s">
        <v>12</v>
      </c>
      <c r="B1283" s="1" t="s">
        <v>53</v>
      </c>
      <c r="C1283" s="2">
        <v>168.18874</v>
      </c>
      <c r="D1283" s="2">
        <v>0</v>
      </c>
      <c r="E1283" s="3">
        <f t="shared" si="76"/>
        <v>-1</v>
      </c>
      <c r="F1283" s="2">
        <v>2734.1637300000002</v>
      </c>
      <c r="G1283" s="2">
        <v>6013.5709699999998</v>
      </c>
      <c r="H1283" s="3">
        <f t="shared" si="77"/>
        <v>1.1994187487813686</v>
      </c>
      <c r="I1283" s="2">
        <v>5391.8700600000002</v>
      </c>
      <c r="J1283" s="3">
        <f t="shared" si="78"/>
        <v>0.11530339253019739</v>
      </c>
      <c r="K1283" s="2">
        <v>45356.451889999997</v>
      </c>
      <c r="L1283" s="2">
        <v>54333.234179999999</v>
      </c>
      <c r="M1283" s="3">
        <f t="shared" si="79"/>
        <v>0.19791632537242543</v>
      </c>
    </row>
    <row r="1284" spans="1:13" x14ac:dyDescent="0.2">
      <c r="A1284" s="1" t="s">
        <v>11</v>
      </c>
      <c r="B1284" s="1" t="s">
        <v>53</v>
      </c>
      <c r="C1284" s="2">
        <v>1070.5622699999999</v>
      </c>
      <c r="D1284" s="2">
        <v>1134.7656300000001</v>
      </c>
      <c r="E1284" s="3">
        <f t="shared" si="76"/>
        <v>5.9971625938209261E-2</v>
      </c>
      <c r="F1284" s="2">
        <v>36694.843860000001</v>
      </c>
      <c r="G1284" s="2">
        <v>38623.723409999999</v>
      </c>
      <c r="H1284" s="3">
        <f t="shared" si="77"/>
        <v>5.2565411025024433E-2</v>
      </c>
      <c r="I1284" s="2">
        <v>26853.457869999998</v>
      </c>
      <c r="J1284" s="3">
        <f t="shared" si="78"/>
        <v>0.43831470781084936</v>
      </c>
      <c r="K1284" s="2">
        <v>235116.92530999999</v>
      </c>
      <c r="L1284" s="2">
        <v>238938.76452</v>
      </c>
      <c r="M1284" s="3">
        <f t="shared" si="79"/>
        <v>1.6255057797140537E-2</v>
      </c>
    </row>
    <row r="1285" spans="1:13" x14ac:dyDescent="0.2">
      <c r="A1285" s="1" t="s">
        <v>10</v>
      </c>
      <c r="B1285" s="1" t="s">
        <v>53</v>
      </c>
      <c r="C1285" s="2">
        <v>836.65674999999999</v>
      </c>
      <c r="D1285" s="2">
        <v>69.325729999999993</v>
      </c>
      <c r="E1285" s="3">
        <f t="shared" ref="E1285:E1348" si="80">IF(C1285=0,"",(D1285/C1285-1))</f>
        <v>-0.91713957964242798</v>
      </c>
      <c r="F1285" s="2">
        <v>12437.52549</v>
      </c>
      <c r="G1285" s="2">
        <v>12928.39724</v>
      </c>
      <c r="H1285" s="3">
        <f t="shared" ref="H1285:H1348" si="81">IF(F1285=0,"",(G1285/F1285-1))</f>
        <v>3.9466994491361707E-2</v>
      </c>
      <c r="I1285" s="2">
        <v>12199.19471</v>
      </c>
      <c r="J1285" s="3">
        <f t="shared" ref="J1285:J1348" si="82">IF(I1285=0,"",(G1285/I1285-1))</f>
        <v>5.9774644747841776E-2</v>
      </c>
      <c r="K1285" s="2">
        <v>97794.576209999999</v>
      </c>
      <c r="L1285" s="2">
        <v>92108.161479999995</v>
      </c>
      <c r="M1285" s="3">
        <f t="shared" ref="M1285:M1348" si="83">IF(K1285=0,"",(L1285/K1285-1))</f>
        <v>-5.814652458628411E-2</v>
      </c>
    </row>
    <row r="1286" spans="1:13" x14ac:dyDescent="0.2">
      <c r="A1286" s="1" t="s">
        <v>28</v>
      </c>
      <c r="B1286" s="1" t="s">
        <v>53</v>
      </c>
      <c r="C1286" s="2">
        <v>1319.85184</v>
      </c>
      <c r="D1286" s="2">
        <v>0</v>
      </c>
      <c r="E1286" s="3">
        <f t="shared" si="80"/>
        <v>-1</v>
      </c>
      <c r="F1286" s="2">
        <v>16739.11621</v>
      </c>
      <c r="G1286" s="2">
        <v>16151.67131</v>
      </c>
      <c r="H1286" s="3">
        <f t="shared" si="81"/>
        <v>-3.5094140731818269E-2</v>
      </c>
      <c r="I1286" s="2">
        <v>14133.21682</v>
      </c>
      <c r="J1286" s="3">
        <f t="shared" si="82"/>
        <v>0.14281635353840128</v>
      </c>
      <c r="K1286" s="2">
        <v>136130.39240000001</v>
      </c>
      <c r="L1286" s="2">
        <v>132044.87857999999</v>
      </c>
      <c r="M1286" s="3">
        <f t="shared" si="83"/>
        <v>-3.0011768481466805E-2</v>
      </c>
    </row>
    <row r="1287" spans="1:13" x14ac:dyDescent="0.2">
      <c r="A1287" s="1" t="s">
        <v>9</v>
      </c>
      <c r="B1287" s="1" t="s">
        <v>53</v>
      </c>
      <c r="C1287" s="2">
        <v>49.527149999999999</v>
      </c>
      <c r="D1287" s="2">
        <v>0</v>
      </c>
      <c r="E1287" s="3">
        <f t="shared" si="80"/>
        <v>-1</v>
      </c>
      <c r="F1287" s="2">
        <v>3734.6570200000001</v>
      </c>
      <c r="G1287" s="2">
        <v>4251.4574700000003</v>
      </c>
      <c r="H1287" s="3">
        <f t="shared" si="81"/>
        <v>0.13837962823156391</v>
      </c>
      <c r="I1287" s="2">
        <v>3639.4011700000001</v>
      </c>
      <c r="J1287" s="3">
        <f t="shared" si="82"/>
        <v>0.16817500226280369</v>
      </c>
      <c r="K1287" s="2">
        <v>23608.815030000002</v>
      </c>
      <c r="L1287" s="2">
        <v>30400.41806</v>
      </c>
      <c r="M1287" s="3">
        <f t="shared" si="83"/>
        <v>0.28767233854684471</v>
      </c>
    </row>
    <row r="1288" spans="1:13" x14ac:dyDescent="0.2">
      <c r="A1288" s="1" t="s">
        <v>8</v>
      </c>
      <c r="B1288" s="1" t="s">
        <v>53</v>
      </c>
      <c r="C1288" s="2">
        <v>154.87136000000001</v>
      </c>
      <c r="D1288" s="2">
        <v>29.08492</v>
      </c>
      <c r="E1288" s="3">
        <f t="shared" si="80"/>
        <v>-0.81219949253367441</v>
      </c>
      <c r="F1288" s="2">
        <v>2991.94643</v>
      </c>
      <c r="G1288" s="2">
        <v>5095.6902200000004</v>
      </c>
      <c r="H1288" s="3">
        <f t="shared" si="81"/>
        <v>0.70313551369300442</v>
      </c>
      <c r="I1288" s="2">
        <v>3886.17103</v>
      </c>
      <c r="J1288" s="3">
        <f t="shared" si="82"/>
        <v>0.31123673679385133</v>
      </c>
      <c r="K1288" s="2">
        <v>25036.127410000001</v>
      </c>
      <c r="L1288" s="2">
        <v>31123.902170000001</v>
      </c>
      <c r="M1288" s="3">
        <f t="shared" si="83"/>
        <v>0.24315960133548464</v>
      </c>
    </row>
    <row r="1289" spans="1:13" x14ac:dyDescent="0.2">
      <c r="A1289" s="1" t="s">
        <v>7</v>
      </c>
      <c r="B1289" s="1" t="s">
        <v>53</v>
      </c>
      <c r="C1289" s="2">
        <v>653.03629999999998</v>
      </c>
      <c r="D1289" s="2">
        <v>62.351849999999999</v>
      </c>
      <c r="E1289" s="3">
        <f t="shared" si="80"/>
        <v>-0.90452008563689335</v>
      </c>
      <c r="F1289" s="2">
        <v>10683.57783</v>
      </c>
      <c r="G1289" s="2">
        <v>11739.78723</v>
      </c>
      <c r="H1289" s="3">
        <f t="shared" si="81"/>
        <v>9.8862891889467397E-2</v>
      </c>
      <c r="I1289" s="2">
        <v>8545.0771499999992</v>
      </c>
      <c r="J1289" s="3">
        <f t="shared" si="82"/>
        <v>0.37386556305111895</v>
      </c>
      <c r="K1289" s="2">
        <v>55454.130510000003</v>
      </c>
      <c r="L1289" s="2">
        <v>58070.82763</v>
      </c>
      <c r="M1289" s="3">
        <f t="shared" si="83"/>
        <v>4.7186694587667111E-2</v>
      </c>
    </row>
    <row r="1290" spans="1:13" x14ac:dyDescent="0.2">
      <c r="A1290" s="1" t="s">
        <v>6</v>
      </c>
      <c r="B1290" s="1" t="s">
        <v>53</v>
      </c>
      <c r="C1290" s="2">
        <v>11.136559999999999</v>
      </c>
      <c r="D1290" s="2">
        <v>4.7489999999999997E-2</v>
      </c>
      <c r="E1290" s="3">
        <f t="shared" si="80"/>
        <v>-0.99573566702823857</v>
      </c>
      <c r="F1290" s="2">
        <v>2958.84836</v>
      </c>
      <c r="G1290" s="2">
        <v>2349.9938699999998</v>
      </c>
      <c r="H1290" s="3">
        <f t="shared" si="81"/>
        <v>-0.20577414450533049</v>
      </c>
      <c r="I1290" s="2">
        <v>1878.95813</v>
      </c>
      <c r="J1290" s="3">
        <f t="shared" si="82"/>
        <v>0.25068985438222602</v>
      </c>
      <c r="K1290" s="2">
        <v>17699.969560000001</v>
      </c>
      <c r="L1290" s="2">
        <v>14559.69389</v>
      </c>
      <c r="M1290" s="3">
        <f t="shared" si="83"/>
        <v>-0.17741700963693641</v>
      </c>
    </row>
    <row r="1291" spans="1:13" x14ac:dyDescent="0.2">
      <c r="A1291" s="1" t="s">
        <v>5</v>
      </c>
      <c r="B1291" s="1" t="s">
        <v>53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9.2999999999999999E-2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9.2999999999999999E-2</v>
      </c>
      <c r="M1291" s="3" t="str">
        <f t="shared" si="83"/>
        <v/>
      </c>
    </row>
    <row r="1292" spans="1:13" x14ac:dyDescent="0.2">
      <c r="A1292" s="1" t="s">
        <v>4</v>
      </c>
      <c r="B1292" s="1" t="s">
        <v>53</v>
      </c>
      <c r="C1292" s="2">
        <v>1629.8232</v>
      </c>
      <c r="D1292" s="2">
        <v>782.17929000000004</v>
      </c>
      <c r="E1292" s="3">
        <f t="shared" si="80"/>
        <v>-0.52008335014497276</v>
      </c>
      <c r="F1292" s="2">
        <v>31802.299910000002</v>
      </c>
      <c r="G1292" s="2">
        <v>37769.735540000001</v>
      </c>
      <c r="H1292" s="3">
        <f t="shared" si="81"/>
        <v>0.18764163745665408</v>
      </c>
      <c r="I1292" s="2">
        <v>33524.02044</v>
      </c>
      <c r="J1292" s="3">
        <f t="shared" si="82"/>
        <v>0.12664695475886667</v>
      </c>
      <c r="K1292" s="2">
        <v>255370.31002999999</v>
      </c>
      <c r="L1292" s="2">
        <v>276532.78701999999</v>
      </c>
      <c r="M1292" s="3">
        <f t="shared" si="83"/>
        <v>8.2869762688990267E-2</v>
      </c>
    </row>
    <row r="1293" spans="1:13" x14ac:dyDescent="0.2">
      <c r="A1293" s="1" t="s">
        <v>24</v>
      </c>
      <c r="B1293" s="1" t="s">
        <v>53</v>
      </c>
      <c r="C1293" s="2">
        <v>0</v>
      </c>
      <c r="D1293" s="2">
        <v>0</v>
      </c>
      <c r="E1293" s="3" t="str">
        <f t="shared" si="80"/>
        <v/>
      </c>
      <c r="F1293" s="2">
        <v>9.8934200000000008</v>
      </c>
      <c r="G1293" s="2">
        <v>6.7832800000000004</v>
      </c>
      <c r="H1293" s="3">
        <f t="shared" si="81"/>
        <v>-0.31436449680696865</v>
      </c>
      <c r="I1293" s="2">
        <v>56.044110000000003</v>
      </c>
      <c r="J1293" s="3">
        <f t="shared" si="82"/>
        <v>-0.87896533641090924</v>
      </c>
      <c r="K1293" s="2">
        <v>254.21254999999999</v>
      </c>
      <c r="L1293" s="2">
        <v>185.65890999999999</v>
      </c>
      <c r="M1293" s="3">
        <f t="shared" si="83"/>
        <v>-0.26967055717744859</v>
      </c>
    </row>
    <row r="1294" spans="1:13" x14ac:dyDescent="0.2">
      <c r="A1294" s="1" t="s">
        <v>3</v>
      </c>
      <c r="B1294" s="1" t="s">
        <v>53</v>
      </c>
      <c r="C1294" s="2">
        <v>50.728499999999997</v>
      </c>
      <c r="D1294" s="2">
        <v>0</v>
      </c>
      <c r="E1294" s="3">
        <f t="shared" si="80"/>
        <v>-1</v>
      </c>
      <c r="F1294" s="2">
        <v>2445.7331399999998</v>
      </c>
      <c r="G1294" s="2">
        <v>7285.6133099999997</v>
      </c>
      <c r="H1294" s="3">
        <f t="shared" si="81"/>
        <v>1.9789077110841293</v>
      </c>
      <c r="I1294" s="2">
        <v>8698.4899299999997</v>
      </c>
      <c r="J1294" s="3">
        <f t="shared" si="82"/>
        <v>-0.16242780429361259</v>
      </c>
      <c r="K1294" s="2">
        <v>9000.3707799999993</v>
      </c>
      <c r="L1294" s="2">
        <v>36228.869960000004</v>
      </c>
      <c r="M1294" s="3">
        <f t="shared" si="83"/>
        <v>3.025264163617047</v>
      </c>
    </row>
    <row r="1295" spans="1:13" x14ac:dyDescent="0.2">
      <c r="A1295" s="1" t="s">
        <v>27</v>
      </c>
      <c r="B1295" s="1" t="s">
        <v>53</v>
      </c>
      <c r="C1295" s="2">
        <v>9.9324600000000007</v>
      </c>
      <c r="D1295" s="2">
        <v>0</v>
      </c>
      <c r="E1295" s="3">
        <f t="shared" si="80"/>
        <v>-1</v>
      </c>
      <c r="F1295" s="2">
        <v>582.11644000000001</v>
      </c>
      <c r="G1295" s="2">
        <v>681.53931</v>
      </c>
      <c r="H1295" s="3">
        <f t="shared" si="81"/>
        <v>0.17079550270045618</v>
      </c>
      <c r="I1295" s="2">
        <v>552.53454999999997</v>
      </c>
      <c r="J1295" s="3">
        <f t="shared" si="82"/>
        <v>0.23347817797095227</v>
      </c>
      <c r="K1295" s="2">
        <v>2376.0431199999998</v>
      </c>
      <c r="L1295" s="2">
        <v>2754.56441</v>
      </c>
      <c r="M1295" s="3">
        <f t="shared" si="83"/>
        <v>0.15930741610446875</v>
      </c>
    </row>
    <row r="1296" spans="1:13" x14ac:dyDescent="0.2">
      <c r="A1296" s="1" t="s">
        <v>2</v>
      </c>
      <c r="B1296" s="1" t="s">
        <v>53</v>
      </c>
      <c r="C1296" s="2">
        <v>1.52647</v>
      </c>
      <c r="D1296" s="2">
        <v>0</v>
      </c>
      <c r="E1296" s="3">
        <f t="shared" si="80"/>
        <v>-1</v>
      </c>
      <c r="F1296" s="2">
        <v>123.50937999999999</v>
      </c>
      <c r="G1296" s="2">
        <v>86.466409999999996</v>
      </c>
      <c r="H1296" s="3">
        <f t="shared" si="81"/>
        <v>-0.29992029755148963</v>
      </c>
      <c r="I1296" s="2">
        <v>117.22712</v>
      </c>
      <c r="J1296" s="3">
        <f t="shared" si="82"/>
        <v>-0.26240267610430079</v>
      </c>
      <c r="K1296" s="2">
        <v>1016.89378</v>
      </c>
      <c r="L1296" s="2">
        <v>1006.12603</v>
      </c>
      <c r="M1296" s="3">
        <f t="shared" si="83"/>
        <v>-1.0588864060118386E-2</v>
      </c>
    </row>
    <row r="1297" spans="1:13" x14ac:dyDescent="0.2">
      <c r="A1297" s="1" t="s">
        <v>26</v>
      </c>
      <c r="B1297" s="1" t="s">
        <v>53</v>
      </c>
      <c r="C1297" s="2">
        <v>213.83762999999999</v>
      </c>
      <c r="D1297" s="2">
        <v>141.28782000000001</v>
      </c>
      <c r="E1297" s="3">
        <f t="shared" si="80"/>
        <v>-0.33927522485167827</v>
      </c>
      <c r="F1297" s="2">
        <v>3241.0217699999998</v>
      </c>
      <c r="G1297" s="2">
        <v>3527.2150999999999</v>
      </c>
      <c r="H1297" s="3">
        <f t="shared" si="81"/>
        <v>8.8303427224433628E-2</v>
      </c>
      <c r="I1297" s="2">
        <v>8133.7671700000001</v>
      </c>
      <c r="J1297" s="3">
        <f t="shared" si="82"/>
        <v>-0.56634914348058474</v>
      </c>
      <c r="K1297" s="2">
        <v>40700.951229999999</v>
      </c>
      <c r="L1297" s="2">
        <v>37933.580889999997</v>
      </c>
      <c r="M1297" s="3">
        <f t="shared" si="83"/>
        <v>-6.7992768138554371E-2</v>
      </c>
    </row>
    <row r="1298" spans="1:13" x14ac:dyDescent="0.2">
      <c r="A1298" s="1" t="s">
        <v>30</v>
      </c>
      <c r="B1298" s="1" t="s">
        <v>53</v>
      </c>
      <c r="C1298" s="2">
        <v>116.27307</v>
      </c>
      <c r="D1298" s="2">
        <v>0</v>
      </c>
      <c r="E1298" s="3">
        <f t="shared" si="80"/>
        <v>-1</v>
      </c>
      <c r="F1298" s="2">
        <v>1081.9994200000001</v>
      </c>
      <c r="G1298" s="2">
        <v>944.04663000000005</v>
      </c>
      <c r="H1298" s="3">
        <f t="shared" si="81"/>
        <v>-0.12749802583073477</v>
      </c>
      <c r="I1298" s="2">
        <v>649.45725000000004</v>
      </c>
      <c r="J1298" s="3">
        <f t="shared" si="82"/>
        <v>0.45359318107542879</v>
      </c>
      <c r="K1298" s="2">
        <v>8915.3700200000003</v>
      </c>
      <c r="L1298" s="2">
        <v>8592.6454900000008</v>
      </c>
      <c r="M1298" s="3">
        <f t="shared" si="83"/>
        <v>-3.6198669183222454E-2</v>
      </c>
    </row>
    <row r="1299" spans="1:13" x14ac:dyDescent="0.2">
      <c r="A1299" s="6" t="s">
        <v>0</v>
      </c>
      <c r="B1299" s="6" t="s">
        <v>53</v>
      </c>
      <c r="C1299" s="5">
        <v>13857.16568</v>
      </c>
      <c r="D1299" s="5">
        <v>2615.39399</v>
      </c>
      <c r="E1299" s="4">
        <f t="shared" si="80"/>
        <v>-0.81126053838161227</v>
      </c>
      <c r="F1299" s="5">
        <v>307745.66590999998</v>
      </c>
      <c r="G1299" s="5">
        <v>356261.99122999999</v>
      </c>
      <c r="H1299" s="4">
        <f t="shared" si="81"/>
        <v>0.15765071841560419</v>
      </c>
      <c r="I1299" s="5">
        <v>303049.48135000002</v>
      </c>
      <c r="J1299" s="4">
        <f t="shared" si="82"/>
        <v>0.17559016977344166</v>
      </c>
      <c r="K1299" s="5">
        <v>2332208.2558300002</v>
      </c>
      <c r="L1299" s="5">
        <v>2375926.2775500002</v>
      </c>
      <c r="M1299" s="4">
        <f t="shared" si="83"/>
        <v>1.8745333574184286E-2</v>
      </c>
    </row>
    <row r="1300" spans="1:13" x14ac:dyDescent="0.2">
      <c r="A1300" s="1" t="s">
        <v>22</v>
      </c>
      <c r="B1300" s="1" t="s">
        <v>52</v>
      </c>
      <c r="C1300" s="2">
        <v>216.02687</v>
      </c>
      <c r="D1300" s="2">
        <v>0</v>
      </c>
      <c r="E1300" s="3">
        <f t="shared" si="80"/>
        <v>-1</v>
      </c>
      <c r="F1300" s="2">
        <v>6458.2039800000002</v>
      </c>
      <c r="G1300" s="2">
        <v>7595.4228700000003</v>
      </c>
      <c r="H1300" s="3">
        <f t="shared" si="81"/>
        <v>0.17608903241857665</v>
      </c>
      <c r="I1300" s="2">
        <v>5132.7772400000003</v>
      </c>
      <c r="J1300" s="3">
        <f t="shared" si="82"/>
        <v>0.47978813707489087</v>
      </c>
      <c r="K1300" s="2">
        <v>40837.6005</v>
      </c>
      <c r="L1300" s="2">
        <v>41985.112670000002</v>
      </c>
      <c r="M1300" s="3">
        <f t="shared" si="83"/>
        <v>2.8099402412245178E-2</v>
      </c>
    </row>
    <row r="1301" spans="1:13" x14ac:dyDescent="0.2">
      <c r="A1301" s="1" t="s">
        <v>21</v>
      </c>
      <c r="B1301" s="1" t="s">
        <v>52</v>
      </c>
      <c r="C1301" s="2">
        <v>56.162370000000003</v>
      </c>
      <c r="D1301" s="2">
        <v>0</v>
      </c>
      <c r="E1301" s="3">
        <f t="shared" si="80"/>
        <v>-1</v>
      </c>
      <c r="F1301" s="2">
        <v>668.47545000000002</v>
      </c>
      <c r="G1301" s="2">
        <v>938.10956999999996</v>
      </c>
      <c r="H1301" s="3">
        <f t="shared" si="81"/>
        <v>0.4033568024076275</v>
      </c>
      <c r="I1301" s="2">
        <v>591.77471000000003</v>
      </c>
      <c r="J1301" s="3">
        <f t="shared" si="82"/>
        <v>0.58524782175973677</v>
      </c>
      <c r="K1301" s="2">
        <v>5230.0049799999997</v>
      </c>
      <c r="L1301" s="2">
        <v>8694.6522199999999</v>
      </c>
      <c r="M1301" s="3">
        <f t="shared" si="83"/>
        <v>0.66245582045315765</v>
      </c>
    </row>
    <row r="1302" spans="1:13" x14ac:dyDescent="0.2">
      <c r="A1302" s="1" t="s">
        <v>20</v>
      </c>
      <c r="B1302" s="1" t="s">
        <v>52</v>
      </c>
      <c r="C1302" s="2">
        <v>3.69198</v>
      </c>
      <c r="D1302" s="2">
        <v>0</v>
      </c>
      <c r="E1302" s="3">
        <f t="shared" si="80"/>
        <v>-1</v>
      </c>
      <c r="F1302" s="2">
        <v>504.54304000000002</v>
      </c>
      <c r="G1302" s="2">
        <v>545.96430999999995</v>
      </c>
      <c r="H1302" s="3">
        <f t="shared" si="81"/>
        <v>8.2096603691133918E-2</v>
      </c>
      <c r="I1302" s="2">
        <v>1013.1555499999999</v>
      </c>
      <c r="J1302" s="3">
        <f t="shared" si="82"/>
        <v>-0.46112488847344324</v>
      </c>
      <c r="K1302" s="2">
        <v>5923.94632</v>
      </c>
      <c r="L1302" s="2">
        <v>8186.0027300000002</v>
      </c>
      <c r="M1302" s="3">
        <f t="shared" si="83"/>
        <v>0.38184957928518171</v>
      </c>
    </row>
    <row r="1303" spans="1:13" x14ac:dyDescent="0.2">
      <c r="A1303" s="1" t="s">
        <v>19</v>
      </c>
      <c r="B1303" s="1" t="s">
        <v>52</v>
      </c>
      <c r="C1303" s="2">
        <v>77.691950000000006</v>
      </c>
      <c r="D1303" s="2">
        <v>0</v>
      </c>
      <c r="E1303" s="3">
        <f t="shared" si="80"/>
        <v>-1</v>
      </c>
      <c r="F1303" s="2">
        <v>1288.39014</v>
      </c>
      <c r="G1303" s="2">
        <v>1166.20955</v>
      </c>
      <c r="H1303" s="3">
        <f t="shared" si="81"/>
        <v>-9.4831981561113166E-2</v>
      </c>
      <c r="I1303" s="2">
        <v>832.76696000000004</v>
      </c>
      <c r="J1303" s="3">
        <f t="shared" si="82"/>
        <v>0.40040324126211724</v>
      </c>
      <c r="K1303" s="2">
        <v>10979.268749999999</v>
      </c>
      <c r="L1303" s="2">
        <v>12555.658170000001</v>
      </c>
      <c r="M1303" s="3">
        <f t="shared" si="83"/>
        <v>0.1435787260422059</v>
      </c>
    </row>
    <row r="1304" spans="1:13" x14ac:dyDescent="0.2">
      <c r="A1304" s="1" t="s">
        <v>18</v>
      </c>
      <c r="B1304" s="1" t="s">
        <v>52</v>
      </c>
      <c r="C1304" s="2">
        <v>0</v>
      </c>
      <c r="D1304" s="2">
        <v>0</v>
      </c>
      <c r="E1304" s="3" t="str">
        <f t="shared" si="80"/>
        <v/>
      </c>
      <c r="F1304" s="2">
        <v>15.25609</v>
      </c>
      <c r="G1304" s="2">
        <v>3.5651600000000001</v>
      </c>
      <c r="H1304" s="3">
        <f t="shared" si="81"/>
        <v>-0.7663123382203435</v>
      </c>
      <c r="I1304" s="2">
        <v>6.9424299999999999</v>
      </c>
      <c r="J1304" s="3">
        <f t="shared" si="82"/>
        <v>-0.48646799463588397</v>
      </c>
      <c r="K1304" s="2">
        <v>131.60628</v>
      </c>
      <c r="L1304" s="2">
        <v>93.067620000000005</v>
      </c>
      <c r="M1304" s="3">
        <f t="shared" si="83"/>
        <v>-0.29283298638940325</v>
      </c>
    </row>
    <row r="1305" spans="1:13" x14ac:dyDescent="0.2">
      <c r="A1305" s="1" t="s">
        <v>17</v>
      </c>
      <c r="B1305" s="1" t="s">
        <v>52</v>
      </c>
      <c r="C1305" s="2">
        <v>0.98607</v>
      </c>
      <c r="D1305" s="2">
        <v>0</v>
      </c>
      <c r="E1305" s="3">
        <f t="shared" si="80"/>
        <v>-1</v>
      </c>
      <c r="F1305" s="2">
        <v>408.72545000000002</v>
      </c>
      <c r="G1305" s="2">
        <v>814.85251000000005</v>
      </c>
      <c r="H1305" s="3">
        <f t="shared" si="81"/>
        <v>0.99364270074202632</v>
      </c>
      <c r="I1305" s="2">
        <v>1384.5115699999999</v>
      </c>
      <c r="J1305" s="3">
        <f t="shared" si="82"/>
        <v>-0.41145128169640355</v>
      </c>
      <c r="K1305" s="2">
        <v>5131.4463299999998</v>
      </c>
      <c r="L1305" s="2">
        <v>9568.5451099999991</v>
      </c>
      <c r="M1305" s="3">
        <f t="shared" si="83"/>
        <v>0.86468774974013995</v>
      </c>
    </row>
    <row r="1306" spans="1:13" x14ac:dyDescent="0.2">
      <c r="A1306" s="1" t="s">
        <v>16</v>
      </c>
      <c r="B1306" s="1" t="s">
        <v>52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21.268599999999999</v>
      </c>
      <c r="L1306" s="2">
        <v>0</v>
      </c>
      <c r="M1306" s="3">
        <f t="shared" si="83"/>
        <v>-1</v>
      </c>
    </row>
    <row r="1307" spans="1:13" x14ac:dyDescent="0.2">
      <c r="A1307" s="1" t="s">
        <v>15</v>
      </c>
      <c r="B1307" s="1" t="s">
        <v>52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3.4472900000000002</v>
      </c>
      <c r="J1307" s="3">
        <f t="shared" si="82"/>
        <v>-1</v>
      </c>
      <c r="K1307" s="2">
        <v>1.96238</v>
      </c>
      <c r="L1307" s="2">
        <v>3.7998699999999999</v>
      </c>
      <c r="M1307" s="3">
        <f t="shared" si="83"/>
        <v>0.93635789194753305</v>
      </c>
    </row>
    <row r="1308" spans="1:13" x14ac:dyDescent="0.2">
      <c r="A1308" s="1" t="s">
        <v>14</v>
      </c>
      <c r="B1308" s="1" t="s">
        <v>52</v>
      </c>
      <c r="C1308" s="2">
        <v>1.2826200000000001</v>
      </c>
      <c r="D1308" s="2">
        <v>0</v>
      </c>
      <c r="E1308" s="3">
        <f t="shared" si="80"/>
        <v>-1</v>
      </c>
      <c r="F1308" s="2">
        <v>33.753349999999998</v>
      </c>
      <c r="G1308" s="2">
        <v>179.52718999999999</v>
      </c>
      <c r="H1308" s="3">
        <f t="shared" si="81"/>
        <v>4.3187962083763543</v>
      </c>
      <c r="I1308" s="2">
        <v>95.631990000000002</v>
      </c>
      <c r="J1308" s="3">
        <f t="shared" si="82"/>
        <v>0.87727129802485537</v>
      </c>
      <c r="K1308" s="2">
        <v>384.14629000000002</v>
      </c>
      <c r="L1308" s="2">
        <v>725.73185000000001</v>
      </c>
      <c r="M1308" s="3">
        <f t="shared" si="83"/>
        <v>0.88920697372868029</v>
      </c>
    </row>
    <row r="1309" spans="1:13" x14ac:dyDescent="0.2">
      <c r="A1309" s="1" t="s">
        <v>13</v>
      </c>
      <c r="B1309" s="1" t="s">
        <v>52</v>
      </c>
      <c r="C1309" s="2">
        <v>500.04205000000002</v>
      </c>
      <c r="D1309" s="2">
        <v>0</v>
      </c>
      <c r="E1309" s="3">
        <f t="shared" si="80"/>
        <v>-1</v>
      </c>
      <c r="F1309" s="2">
        <v>19013.584879999999</v>
      </c>
      <c r="G1309" s="2">
        <v>13802.6438</v>
      </c>
      <c r="H1309" s="3">
        <f t="shared" si="81"/>
        <v>-0.2740641027395776</v>
      </c>
      <c r="I1309" s="2">
        <v>13089.759190000001</v>
      </c>
      <c r="J1309" s="3">
        <f t="shared" si="82"/>
        <v>5.4461247120925815E-2</v>
      </c>
      <c r="K1309" s="2">
        <v>166157.14426</v>
      </c>
      <c r="L1309" s="2">
        <v>102664.94848000001</v>
      </c>
      <c r="M1309" s="3">
        <f t="shared" si="83"/>
        <v>-0.38212137108380029</v>
      </c>
    </row>
    <row r="1310" spans="1:13" x14ac:dyDescent="0.2">
      <c r="A1310" s="1" t="s">
        <v>12</v>
      </c>
      <c r="B1310" s="1" t="s">
        <v>52</v>
      </c>
      <c r="C1310" s="2">
        <v>2392.0450900000001</v>
      </c>
      <c r="D1310" s="2">
        <v>12.101039999999999</v>
      </c>
      <c r="E1310" s="3">
        <f t="shared" si="80"/>
        <v>-0.9949411321506485</v>
      </c>
      <c r="F1310" s="2">
        <v>43668.205560000002</v>
      </c>
      <c r="G1310" s="2">
        <v>49482.916010000001</v>
      </c>
      <c r="H1310" s="3">
        <f t="shared" si="81"/>
        <v>0.1331566153321917</v>
      </c>
      <c r="I1310" s="2">
        <v>37949.904450000002</v>
      </c>
      <c r="J1310" s="3">
        <f t="shared" si="82"/>
        <v>0.30390093801672258</v>
      </c>
      <c r="K1310" s="2">
        <v>272810.71766000002</v>
      </c>
      <c r="L1310" s="2">
        <v>366206.23384</v>
      </c>
      <c r="M1310" s="3">
        <f t="shared" si="83"/>
        <v>0.34234548034288537</v>
      </c>
    </row>
    <row r="1311" spans="1:13" x14ac:dyDescent="0.2">
      <c r="A1311" s="1" t="s">
        <v>11</v>
      </c>
      <c r="B1311" s="1" t="s">
        <v>52</v>
      </c>
      <c r="C1311" s="2">
        <v>0</v>
      </c>
      <c r="D1311" s="2">
        <v>0</v>
      </c>
      <c r="E1311" s="3" t="str">
        <f t="shared" si="80"/>
        <v/>
      </c>
      <c r="F1311" s="2">
        <v>298.11878000000002</v>
      </c>
      <c r="G1311" s="2">
        <v>462.02379999999999</v>
      </c>
      <c r="H1311" s="3">
        <f t="shared" si="81"/>
        <v>0.54979770143967444</v>
      </c>
      <c r="I1311" s="2">
        <v>684.28968999999995</v>
      </c>
      <c r="J1311" s="3">
        <f t="shared" si="82"/>
        <v>-0.32481256585935114</v>
      </c>
      <c r="K1311" s="2">
        <v>4010.38042</v>
      </c>
      <c r="L1311" s="2">
        <v>3676.7044299999998</v>
      </c>
      <c r="M1311" s="3">
        <f t="shared" si="83"/>
        <v>-8.3203076779434393E-2</v>
      </c>
    </row>
    <row r="1312" spans="1:13" x14ac:dyDescent="0.2">
      <c r="A1312" s="1" t="s">
        <v>10</v>
      </c>
      <c r="B1312" s="1" t="s">
        <v>52</v>
      </c>
      <c r="C1312" s="2">
        <v>102.88878</v>
      </c>
      <c r="D1312" s="2">
        <v>0</v>
      </c>
      <c r="E1312" s="3">
        <f t="shared" si="80"/>
        <v>-1</v>
      </c>
      <c r="F1312" s="2">
        <v>2841.3409799999999</v>
      </c>
      <c r="G1312" s="2">
        <v>4899.9481599999999</v>
      </c>
      <c r="H1312" s="3">
        <f t="shared" si="81"/>
        <v>0.72451958229948166</v>
      </c>
      <c r="I1312" s="2">
        <v>5578.1844199999996</v>
      </c>
      <c r="J1312" s="3">
        <f t="shared" si="82"/>
        <v>-0.12158727803409553</v>
      </c>
      <c r="K1312" s="2">
        <v>21396.039420000001</v>
      </c>
      <c r="L1312" s="2">
        <v>33416.268880000003</v>
      </c>
      <c r="M1312" s="3">
        <f t="shared" si="83"/>
        <v>0.56179693933280306</v>
      </c>
    </row>
    <row r="1313" spans="1:13" x14ac:dyDescent="0.2">
      <c r="A1313" s="1" t="s">
        <v>28</v>
      </c>
      <c r="B1313" s="1" t="s">
        <v>52</v>
      </c>
      <c r="C1313" s="2">
        <v>0</v>
      </c>
      <c r="D1313" s="2">
        <v>0</v>
      </c>
      <c r="E1313" s="3" t="str">
        <f t="shared" si="80"/>
        <v/>
      </c>
      <c r="F1313" s="2">
        <v>66.775260000000003</v>
      </c>
      <c r="G1313" s="2">
        <v>76.469849999999994</v>
      </c>
      <c r="H1313" s="3">
        <f t="shared" si="81"/>
        <v>0.14518236244980542</v>
      </c>
      <c r="I1313" s="2">
        <v>71.693690000000004</v>
      </c>
      <c r="J1313" s="3">
        <f t="shared" si="82"/>
        <v>6.6618973022590788E-2</v>
      </c>
      <c r="K1313" s="2">
        <v>803.54569000000004</v>
      </c>
      <c r="L1313" s="2">
        <v>1061.1181099999999</v>
      </c>
      <c r="M1313" s="3">
        <f t="shared" si="83"/>
        <v>0.32054483423338365</v>
      </c>
    </row>
    <row r="1314" spans="1:13" x14ac:dyDescent="0.2">
      <c r="A1314" s="1" t="s">
        <v>9</v>
      </c>
      <c r="B1314" s="1" t="s">
        <v>52</v>
      </c>
      <c r="C1314" s="2">
        <v>44.600250000000003</v>
      </c>
      <c r="D1314" s="2">
        <v>0</v>
      </c>
      <c r="E1314" s="3">
        <f t="shared" si="80"/>
        <v>-1</v>
      </c>
      <c r="F1314" s="2">
        <v>693.27976000000001</v>
      </c>
      <c r="G1314" s="2">
        <v>486.16764999999998</v>
      </c>
      <c r="H1314" s="3">
        <f t="shared" si="81"/>
        <v>-0.29874247302416568</v>
      </c>
      <c r="I1314" s="2">
        <v>386.41599000000002</v>
      </c>
      <c r="J1314" s="3">
        <f t="shared" si="82"/>
        <v>0.25814578739352889</v>
      </c>
      <c r="K1314" s="2">
        <v>4472.4043000000001</v>
      </c>
      <c r="L1314" s="2">
        <v>3445.5457099999999</v>
      </c>
      <c r="M1314" s="3">
        <f t="shared" si="83"/>
        <v>-0.22959878426017977</v>
      </c>
    </row>
    <row r="1315" spans="1:13" x14ac:dyDescent="0.2">
      <c r="A1315" s="1" t="s">
        <v>8</v>
      </c>
      <c r="B1315" s="1" t="s">
        <v>52</v>
      </c>
      <c r="C1315" s="2">
        <v>0</v>
      </c>
      <c r="D1315" s="2">
        <v>0</v>
      </c>
      <c r="E1315" s="3" t="str">
        <f t="shared" si="80"/>
        <v/>
      </c>
      <c r="F1315" s="2">
        <v>843.44269999999995</v>
      </c>
      <c r="G1315" s="2">
        <v>1356.3026600000001</v>
      </c>
      <c r="H1315" s="3">
        <f t="shared" si="81"/>
        <v>0.60805548497841078</v>
      </c>
      <c r="I1315" s="2">
        <v>1198.7912200000001</v>
      </c>
      <c r="J1315" s="3">
        <f t="shared" si="82"/>
        <v>0.13139188657054057</v>
      </c>
      <c r="K1315" s="2">
        <v>3874.4753999999998</v>
      </c>
      <c r="L1315" s="2">
        <v>9229.9367299999994</v>
      </c>
      <c r="M1315" s="3">
        <f t="shared" si="83"/>
        <v>1.3822416655426437</v>
      </c>
    </row>
    <row r="1316" spans="1:13" x14ac:dyDescent="0.2">
      <c r="A1316" s="1" t="s">
        <v>7</v>
      </c>
      <c r="B1316" s="1" t="s">
        <v>52</v>
      </c>
      <c r="C1316" s="2">
        <v>0</v>
      </c>
      <c r="D1316" s="2">
        <v>0</v>
      </c>
      <c r="E1316" s="3" t="str">
        <f t="shared" si="80"/>
        <v/>
      </c>
      <c r="F1316" s="2">
        <v>104.20440000000001</v>
      </c>
      <c r="G1316" s="2">
        <v>130.81990999999999</v>
      </c>
      <c r="H1316" s="3">
        <f t="shared" si="81"/>
        <v>0.25541637397269201</v>
      </c>
      <c r="I1316" s="2">
        <v>468.96005000000002</v>
      </c>
      <c r="J1316" s="3">
        <f t="shared" si="82"/>
        <v>-0.72104252803623681</v>
      </c>
      <c r="K1316" s="2">
        <v>2915.4151999999999</v>
      </c>
      <c r="L1316" s="2">
        <v>1533.54737</v>
      </c>
      <c r="M1316" s="3">
        <f t="shared" si="83"/>
        <v>-0.47398663147533837</v>
      </c>
    </row>
    <row r="1317" spans="1:13" x14ac:dyDescent="0.2">
      <c r="A1317" s="1" t="s">
        <v>6</v>
      </c>
      <c r="B1317" s="1" t="s">
        <v>52</v>
      </c>
      <c r="C1317" s="2">
        <v>231.98639</v>
      </c>
      <c r="D1317" s="2">
        <v>0</v>
      </c>
      <c r="E1317" s="3">
        <f t="shared" si="80"/>
        <v>-1</v>
      </c>
      <c r="F1317" s="2">
        <v>4014.2127599999999</v>
      </c>
      <c r="G1317" s="2">
        <v>3811.8244199999999</v>
      </c>
      <c r="H1317" s="3">
        <f t="shared" si="81"/>
        <v>-5.0417940478072687E-2</v>
      </c>
      <c r="I1317" s="2">
        <v>3307.0149099999999</v>
      </c>
      <c r="J1317" s="3">
        <f t="shared" si="82"/>
        <v>0.1526480901170173</v>
      </c>
      <c r="K1317" s="2">
        <v>25506.94615</v>
      </c>
      <c r="L1317" s="2">
        <v>25056.190129999999</v>
      </c>
      <c r="M1317" s="3">
        <f t="shared" si="83"/>
        <v>-1.7671892877697548E-2</v>
      </c>
    </row>
    <row r="1318" spans="1:13" x14ac:dyDescent="0.2">
      <c r="A1318" s="1" t="s">
        <v>5</v>
      </c>
      <c r="B1318" s="1" t="s">
        <v>52</v>
      </c>
      <c r="C1318" s="2">
        <v>0.40899999999999997</v>
      </c>
      <c r="D1318" s="2">
        <v>0</v>
      </c>
      <c r="E1318" s="3">
        <f t="shared" si="80"/>
        <v>-1</v>
      </c>
      <c r="F1318" s="2">
        <v>23.842289999999998</v>
      </c>
      <c r="G1318" s="2">
        <v>104.71324</v>
      </c>
      <c r="H1318" s="3">
        <f t="shared" si="81"/>
        <v>3.3919120185183553</v>
      </c>
      <c r="I1318" s="2">
        <v>7.9904200000000003</v>
      </c>
      <c r="J1318" s="3">
        <f t="shared" si="82"/>
        <v>12.104848055546517</v>
      </c>
      <c r="K1318" s="2">
        <v>90.152109999999993</v>
      </c>
      <c r="L1318" s="2">
        <v>530.73964000000001</v>
      </c>
      <c r="M1318" s="3">
        <f t="shared" si="83"/>
        <v>4.8871571613798066</v>
      </c>
    </row>
    <row r="1319" spans="1:13" x14ac:dyDescent="0.2">
      <c r="A1319" s="1" t="s">
        <v>4</v>
      </c>
      <c r="B1319" s="1" t="s">
        <v>52</v>
      </c>
      <c r="C1319" s="2">
        <v>31.470949999999998</v>
      </c>
      <c r="D1319" s="2">
        <v>0</v>
      </c>
      <c r="E1319" s="3">
        <f t="shared" si="80"/>
        <v>-1</v>
      </c>
      <c r="F1319" s="2">
        <v>2246.4752600000002</v>
      </c>
      <c r="G1319" s="2">
        <v>1145.9783</v>
      </c>
      <c r="H1319" s="3">
        <f t="shared" si="81"/>
        <v>-0.48987717763693517</v>
      </c>
      <c r="I1319" s="2">
        <v>628.50386000000003</v>
      </c>
      <c r="J1319" s="3">
        <f t="shared" si="82"/>
        <v>0.82334329657100258</v>
      </c>
      <c r="K1319" s="2">
        <v>12950.454</v>
      </c>
      <c r="L1319" s="2">
        <v>7321.9950200000003</v>
      </c>
      <c r="M1319" s="3">
        <f t="shared" si="83"/>
        <v>-0.43461480037688249</v>
      </c>
    </row>
    <row r="1320" spans="1:13" x14ac:dyDescent="0.2">
      <c r="A1320" s="1" t="s">
        <v>24</v>
      </c>
      <c r="B1320" s="1" t="s">
        <v>52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20.0625</v>
      </c>
      <c r="L1320" s="2">
        <v>0.19391</v>
      </c>
      <c r="M1320" s="3">
        <f t="shared" si="83"/>
        <v>-0.99033470404984425</v>
      </c>
    </row>
    <row r="1321" spans="1:13" x14ac:dyDescent="0.2">
      <c r="A1321" s="1" t="s">
        <v>3</v>
      </c>
      <c r="B1321" s="1" t="s">
        <v>52</v>
      </c>
      <c r="C1321" s="2">
        <v>0</v>
      </c>
      <c r="D1321" s="2">
        <v>0</v>
      </c>
      <c r="E1321" s="3" t="str">
        <f t="shared" si="80"/>
        <v/>
      </c>
      <c r="F1321" s="2">
        <v>43.305599999999998</v>
      </c>
      <c r="G1321" s="2">
        <v>20.579499999999999</v>
      </c>
      <c r="H1321" s="3">
        <f t="shared" si="81"/>
        <v>-0.52478432350550508</v>
      </c>
      <c r="I1321" s="2">
        <v>39.496189999999999</v>
      </c>
      <c r="J1321" s="3">
        <f t="shared" si="82"/>
        <v>-0.47894974173458249</v>
      </c>
      <c r="K1321" s="2">
        <v>67.537940000000006</v>
      </c>
      <c r="L1321" s="2">
        <v>113.6572</v>
      </c>
      <c r="M1321" s="3">
        <f t="shared" si="83"/>
        <v>0.6828644758782989</v>
      </c>
    </row>
    <row r="1322" spans="1:13" x14ac:dyDescent="0.2">
      <c r="A1322" s="1" t="s">
        <v>27</v>
      </c>
      <c r="B1322" s="1" t="s">
        <v>52</v>
      </c>
      <c r="C1322" s="2">
        <v>0</v>
      </c>
      <c r="D1322" s="2">
        <v>0</v>
      </c>
      <c r="E1322" s="3" t="str">
        <f t="shared" si="80"/>
        <v/>
      </c>
      <c r="F1322" s="2">
        <v>1.52</v>
      </c>
      <c r="G1322" s="2">
        <v>0</v>
      </c>
      <c r="H1322" s="3">
        <f t="shared" si="81"/>
        <v>-1</v>
      </c>
      <c r="I1322" s="2">
        <v>0</v>
      </c>
      <c r="J1322" s="3" t="str">
        <f t="shared" si="82"/>
        <v/>
      </c>
      <c r="K1322" s="2">
        <v>47.991999999999997</v>
      </c>
      <c r="L1322" s="2">
        <v>29.6509</v>
      </c>
      <c r="M1322" s="3">
        <f t="shared" si="83"/>
        <v>-0.38216994499083179</v>
      </c>
    </row>
    <row r="1323" spans="1:13" x14ac:dyDescent="0.2">
      <c r="A1323" s="1" t="s">
        <v>2</v>
      </c>
      <c r="B1323" s="1" t="s">
        <v>52</v>
      </c>
      <c r="C1323" s="2">
        <v>79.030230000000003</v>
      </c>
      <c r="D1323" s="2">
        <v>0</v>
      </c>
      <c r="E1323" s="3">
        <f t="shared" si="80"/>
        <v>-1</v>
      </c>
      <c r="F1323" s="2">
        <v>1763.03801</v>
      </c>
      <c r="G1323" s="2">
        <v>1001.92096</v>
      </c>
      <c r="H1323" s="3">
        <f t="shared" si="81"/>
        <v>-0.43170768053945696</v>
      </c>
      <c r="I1323" s="2">
        <v>1255.6017999999999</v>
      </c>
      <c r="J1323" s="3">
        <f t="shared" si="82"/>
        <v>-0.20203924524479011</v>
      </c>
      <c r="K1323" s="2">
        <v>11960.965039999999</v>
      </c>
      <c r="L1323" s="2">
        <v>10797.7647</v>
      </c>
      <c r="M1323" s="3">
        <f t="shared" si="83"/>
        <v>-9.7249706533712899E-2</v>
      </c>
    </row>
    <row r="1324" spans="1:13" x14ac:dyDescent="0.2">
      <c r="A1324" s="1" t="s">
        <v>34</v>
      </c>
      <c r="B1324" s="1" t="s">
        <v>52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0</v>
      </c>
      <c r="J1324" s="3" t="str">
        <f t="shared" si="82"/>
        <v/>
      </c>
      <c r="K1324" s="2">
        <v>0</v>
      </c>
      <c r="L1324" s="2">
        <v>0</v>
      </c>
      <c r="M1324" s="3" t="str">
        <f t="shared" si="83"/>
        <v/>
      </c>
    </row>
    <row r="1325" spans="1:13" x14ac:dyDescent="0.2">
      <c r="A1325" s="1" t="s">
        <v>26</v>
      </c>
      <c r="B1325" s="1" t="s">
        <v>52</v>
      </c>
      <c r="C1325" s="2">
        <v>0</v>
      </c>
      <c r="D1325" s="2">
        <v>0</v>
      </c>
      <c r="E1325" s="3" t="str">
        <f t="shared" si="80"/>
        <v/>
      </c>
      <c r="F1325" s="2">
        <v>5.6466000000000003</v>
      </c>
      <c r="G1325" s="2">
        <v>55</v>
      </c>
      <c r="H1325" s="3">
        <f t="shared" si="81"/>
        <v>8.7403747387808579</v>
      </c>
      <c r="I1325" s="2">
        <v>0</v>
      </c>
      <c r="J1325" s="3" t="str">
        <f t="shared" si="82"/>
        <v/>
      </c>
      <c r="K1325" s="2">
        <v>864.49154999999996</v>
      </c>
      <c r="L1325" s="2">
        <v>968.24258999999995</v>
      </c>
      <c r="M1325" s="3">
        <f t="shared" si="83"/>
        <v>0.12001394345612737</v>
      </c>
    </row>
    <row r="1326" spans="1:13" x14ac:dyDescent="0.2">
      <c r="A1326" s="1" t="s">
        <v>30</v>
      </c>
      <c r="B1326" s="1" t="s">
        <v>52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53.374369999999999</v>
      </c>
      <c r="J1326" s="3">
        <f t="shared" si="82"/>
        <v>-1</v>
      </c>
      <c r="K1326" s="2">
        <v>0</v>
      </c>
      <c r="L1326" s="2">
        <v>223.47426999999999</v>
      </c>
      <c r="M1326" s="3" t="str">
        <f t="shared" si="83"/>
        <v/>
      </c>
    </row>
    <row r="1327" spans="1:13" x14ac:dyDescent="0.2">
      <c r="A1327" s="6" t="s">
        <v>0</v>
      </c>
      <c r="B1327" s="6" t="s">
        <v>52</v>
      </c>
      <c r="C1327" s="5">
        <v>3738.3146000000002</v>
      </c>
      <c r="D1327" s="5">
        <v>12.101039999999999</v>
      </c>
      <c r="E1327" s="4">
        <f t="shared" si="80"/>
        <v>-0.99676296906632733</v>
      </c>
      <c r="F1327" s="5">
        <v>85004.340339999995</v>
      </c>
      <c r="G1327" s="5">
        <v>88080.959419999999</v>
      </c>
      <c r="H1327" s="4">
        <f t="shared" si="81"/>
        <v>3.6193670437228986E-2</v>
      </c>
      <c r="I1327" s="5">
        <v>73780.987989999994</v>
      </c>
      <c r="J1327" s="4">
        <f t="shared" si="82"/>
        <v>0.19381648063506773</v>
      </c>
      <c r="K1327" s="5">
        <v>596589.97407</v>
      </c>
      <c r="L1327" s="5">
        <v>648088.78214999998</v>
      </c>
      <c r="M1327" s="4">
        <f t="shared" si="83"/>
        <v>8.6321946928926252E-2</v>
      </c>
    </row>
    <row r="1328" spans="1:13" x14ac:dyDescent="0.2">
      <c r="A1328" s="1" t="s">
        <v>22</v>
      </c>
      <c r="B1328" s="1" t="s">
        <v>51</v>
      </c>
      <c r="C1328" s="2">
        <v>202.26284000000001</v>
      </c>
      <c r="D1328" s="2">
        <v>6.9379200000000001</v>
      </c>
      <c r="E1328" s="3">
        <f t="shared" si="80"/>
        <v>-0.96569849409807551</v>
      </c>
      <c r="F1328" s="2">
        <v>6708.0537899999999</v>
      </c>
      <c r="G1328" s="2">
        <v>5409.2226499999997</v>
      </c>
      <c r="H1328" s="3">
        <f t="shared" si="81"/>
        <v>-0.19362264833597886</v>
      </c>
      <c r="I1328" s="2">
        <v>4393.9003199999997</v>
      </c>
      <c r="J1328" s="3">
        <f t="shared" si="82"/>
        <v>0.23107541274400134</v>
      </c>
      <c r="K1328" s="2">
        <v>37933.417110000002</v>
      </c>
      <c r="L1328" s="2">
        <v>41522.474219999996</v>
      </c>
      <c r="M1328" s="3">
        <f t="shared" si="83"/>
        <v>9.4614653343577881E-2</v>
      </c>
    </row>
    <row r="1329" spans="1:13" x14ac:dyDescent="0.2">
      <c r="A1329" s="1" t="s">
        <v>21</v>
      </c>
      <c r="B1329" s="1" t="s">
        <v>51</v>
      </c>
      <c r="C1329" s="2">
        <v>22.902480000000001</v>
      </c>
      <c r="D1329" s="2">
        <v>5.987E-2</v>
      </c>
      <c r="E1329" s="3">
        <f t="shared" si="80"/>
        <v>-0.9973858726216549</v>
      </c>
      <c r="F1329" s="2">
        <v>981.95461999999998</v>
      </c>
      <c r="G1329" s="2">
        <v>407.42271</v>
      </c>
      <c r="H1329" s="3">
        <f t="shared" si="81"/>
        <v>-0.58509008287979736</v>
      </c>
      <c r="I1329" s="2">
        <v>483.45936999999998</v>
      </c>
      <c r="J1329" s="3">
        <f t="shared" si="82"/>
        <v>-0.15727621537255543</v>
      </c>
      <c r="K1329" s="2">
        <v>7393.6980899999999</v>
      </c>
      <c r="L1329" s="2">
        <v>5805.5355399999999</v>
      </c>
      <c r="M1329" s="3">
        <f t="shared" si="83"/>
        <v>-0.21479948608504784</v>
      </c>
    </row>
    <row r="1330" spans="1:13" x14ac:dyDescent="0.2">
      <c r="A1330" s="1" t="s">
        <v>20</v>
      </c>
      <c r="B1330" s="1" t="s">
        <v>51</v>
      </c>
      <c r="C1330" s="2">
        <v>4.8761999999999999</v>
      </c>
      <c r="D1330" s="2">
        <v>1.39638</v>
      </c>
      <c r="E1330" s="3">
        <f t="shared" si="80"/>
        <v>-0.71363356712193915</v>
      </c>
      <c r="F1330" s="2">
        <v>678.71699000000001</v>
      </c>
      <c r="G1330" s="2">
        <v>1438.03531</v>
      </c>
      <c r="H1330" s="3">
        <f t="shared" si="81"/>
        <v>1.1187554329529896</v>
      </c>
      <c r="I1330" s="2">
        <v>2165.3040299999998</v>
      </c>
      <c r="J1330" s="3">
        <f t="shared" si="82"/>
        <v>-0.33587372023687589</v>
      </c>
      <c r="K1330" s="2">
        <v>4276.0600199999999</v>
      </c>
      <c r="L1330" s="2">
        <v>9816.9301599999999</v>
      </c>
      <c r="M1330" s="3">
        <f t="shared" si="83"/>
        <v>1.2957886732375661</v>
      </c>
    </row>
    <row r="1331" spans="1:13" x14ac:dyDescent="0.2">
      <c r="A1331" s="1" t="s">
        <v>19</v>
      </c>
      <c r="B1331" s="1" t="s">
        <v>51</v>
      </c>
      <c r="C1331" s="2">
        <v>90.133930000000007</v>
      </c>
      <c r="D1331" s="2">
        <v>0</v>
      </c>
      <c r="E1331" s="3">
        <f t="shared" si="80"/>
        <v>-1</v>
      </c>
      <c r="F1331" s="2">
        <v>2046.89939</v>
      </c>
      <c r="G1331" s="2">
        <v>413.01342</v>
      </c>
      <c r="H1331" s="3">
        <f t="shared" si="81"/>
        <v>-0.79822485559488099</v>
      </c>
      <c r="I1331" s="2">
        <v>128.53957</v>
      </c>
      <c r="J1331" s="3">
        <f t="shared" si="82"/>
        <v>2.2131227761225589</v>
      </c>
      <c r="K1331" s="2">
        <v>3227.8655699999999</v>
      </c>
      <c r="L1331" s="2">
        <v>1367.17364</v>
      </c>
      <c r="M1331" s="3">
        <f t="shared" si="83"/>
        <v>-0.57644653708425664</v>
      </c>
    </row>
    <row r="1332" spans="1:13" x14ac:dyDescent="0.2">
      <c r="A1332" s="1" t="s">
        <v>18</v>
      </c>
      <c r="B1332" s="1" t="s">
        <v>51</v>
      </c>
      <c r="C1332" s="2">
        <v>0</v>
      </c>
      <c r="D1332" s="2">
        <v>1.197E-2</v>
      </c>
      <c r="E1332" s="3" t="str">
        <f t="shared" si="80"/>
        <v/>
      </c>
      <c r="F1332" s="2">
        <v>54.503630000000001</v>
      </c>
      <c r="G1332" s="2">
        <v>24.078029999999998</v>
      </c>
      <c r="H1332" s="3">
        <f t="shared" si="81"/>
        <v>-0.55823070867022984</v>
      </c>
      <c r="I1332" s="2">
        <v>12.5129</v>
      </c>
      <c r="J1332" s="3">
        <f t="shared" si="82"/>
        <v>0.92425656722262617</v>
      </c>
      <c r="K1332" s="2">
        <v>184.13640000000001</v>
      </c>
      <c r="L1332" s="2">
        <v>204.09988999999999</v>
      </c>
      <c r="M1332" s="3">
        <f t="shared" si="83"/>
        <v>0.10841685837238035</v>
      </c>
    </row>
    <row r="1333" spans="1:13" x14ac:dyDescent="0.2">
      <c r="A1333" s="1" t="s">
        <v>17</v>
      </c>
      <c r="B1333" s="1" t="s">
        <v>51</v>
      </c>
      <c r="C1333" s="2">
        <v>42.88</v>
      </c>
      <c r="D1333" s="2">
        <v>0</v>
      </c>
      <c r="E1333" s="3">
        <f t="shared" si="80"/>
        <v>-1</v>
      </c>
      <c r="F1333" s="2">
        <v>818.68593999999996</v>
      </c>
      <c r="G1333" s="2">
        <v>420.94626</v>
      </c>
      <c r="H1333" s="3">
        <f t="shared" si="81"/>
        <v>-0.4858269338300838</v>
      </c>
      <c r="I1333" s="2">
        <v>202.50146000000001</v>
      </c>
      <c r="J1333" s="3">
        <f t="shared" si="82"/>
        <v>1.0787319755620528</v>
      </c>
      <c r="K1333" s="2">
        <v>3154.8286699999999</v>
      </c>
      <c r="L1333" s="2">
        <v>3545.84818</v>
      </c>
      <c r="M1333" s="3">
        <f t="shared" si="83"/>
        <v>0.12394318389404013</v>
      </c>
    </row>
    <row r="1334" spans="1:13" x14ac:dyDescent="0.2">
      <c r="A1334" s="1" t="s">
        <v>16</v>
      </c>
      <c r="B1334" s="1" t="s">
        <v>51</v>
      </c>
      <c r="C1334" s="2">
        <v>0</v>
      </c>
      <c r="D1334" s="2">
        <v>0</v>
      </c>
      <c r="E1334" s="3" t="str">
        <f t="shared" si="80"/>
        <v/>
      </c>
      <c r="F1334" s="2">
        <v>3.5661299999999998</v>
      </c>
      <c r="G1334" s="2">
        <v>281.17885000000001</v>
      </c>
      <c r="H1334" s="3">
        <f t="shared" si="81"/>
        <v>77.847055491527243</v>
      </c>
      <c r="I1334" s="2">
        <v>671.81841999999995</v>
      </c>
      <c r="J1334" s="3">
        <f t="shared" si="82"/>
        <v>-0.58146600088756117</v>
      </c>
      <c r="K1334" s="2">
        <v>4449.6312699999999</v>
      </c>
      <c r="L1334" s="2">
        <v>6978.7743300000002</v>
      </c>
      <c r="M1334" s="3">
        <f t="shared" si="83"/>
        <v>0.56839385255398933</v>
      </c>
    </row>
    <row r="1335" spans="1:13" x14ac:dyDescent="0.2">
      <c r="A1335" s="1" t="s">
        <v>15</v>
      </c>
      <c r="B1335" s="1" t="s">
        <v>51</v>
      </c>
      <c r="C1335" s="2">
        <v>0</v>
      </c>
      <c r="D1335" s="2">
        <v>0</v>
      </c>
      <c r="E1335" s="3" t="str">
        <f t="shared" si="80"/>
        <v/>
      </c>
      <c r="F1335" s="2">
        <v>13.26815</v>
      </c>
      <c r="G1335" s="2">
        <v>0.66923999999999995</v>
      </c>
      <c r="H1335" s="3">
        <f t="shared" si="81"/>
        <v>-0.94956041347135811</v>
      </c>
      <c r="I1335" s="2">
        <v>0</v>
      </c>
      <c r="J1335" s="3" t="str">
        <f t="shared" si="82"/>
        <v/>
      </c>
      <c r="K1335" s="2">
        <v>19.61027</v>
      </c>
      <c r="L1335" s="2">
        <v>45.647930000000002</v>
      </c>
      <c r="M1335" s="3">
        <f t="shared" si="83"/>
        <v>1.3277563235998282</v>
      </c>
    </row>
    <row r="1336" spans="1:13" x14ac:dyDescent="0.2">
      <c r="A1336" s="1" t="s">
        <v>14</v>
      </c>
      <c r="B1336" s="1" t="s">
        <v>51</v>
      </c>
      <c r="C1336" s="2">
        <v>6.3094999999999999</v>
      </c>
      <c r="D1336" s="2">
        <v>0</v>
      </c>
      <c r="E1336" s="3">
        <f t="shared" si="80"/>
        <v>-1</v>
      </c>
      <c r="F1336" s="2">
        <v>197.25655</v>
      </c>
      <c r="G1336" s="2">
        <v>351.48099999999999</v>
      </c>
      <c r="H1336" s="3">
        <f t="shared" si="81"/>
        <v>0.7818470413276517</v>
      </c>
      <c r="I1336" s="2">
        <v>320.09665000000001</v>
      </c>
      <c r="J1336" s="3">
        <f t="shared" si="82"/>
        <v>9.8046480648891432E-2</v>
      </c>
      <c r="K1336" s="2">
        <v>1700.06954</v>
      </c>
      <c r="L1336" s="2">
        <v>1799.3572999999999</v>
      </c>
      <c r="M1336" s="3">
        <f t="shared" si="83"/>
        <v>5.8402175713353488E-2</v>
      </c>
    </row>
    <row r="1337" spans="1:13" x14ac:dyDescent="0.2">
      <c r="A1337" s="1" t="s">
        <v>13</v>
      </c>
      <c r="B1337" s="1" t="s">
        <v>51</v>
      </c>
      <c r="C1337" s="2">
        <v>120.90309999999999</v>
      </c>
      <c r="D1337" s="2">
        <v>2.9877799999999999</v>
      </c>
      <c r="E1337" s="3">
        <f t="shared" si="80"/>
        <v>-0.97528781313299662</v>
      </c>
      <c r="F1337" s="2">
        <v>2800.86096</v>
      </c>
      <c r="G1337" s="2">
        <v>1834.04775</v>
      </c>
      <c r="H1337" s="3">
        <f t="shared" si="81"/>
        <v>-0.34518429290399333</v>
      </c>
      <c r="I1337" s="2">
        <v>2210.8327599999998</v>
      </c>
      <c r="J1337" s="3">
        <f t="shared" si="82"/>
        <v>-0.17042673548948128</v>
      </c>
      <c r="K1337" s="2">
        <v>22847.93851</v>
      </c>
      <c r="L1337" s="2">
        <v>20709.249479999999</v>
      </c>
      <c r="M1337" s="3">
        <f t="shared" si="83"/>
        <v>-9.3605339014018574E-2</v>
      </c>
    </row>
    <row r="1338" spans="1:13" x14ac:dyDescent="0.2">
      <c r="A1338" s="1" t="s">
        <v>12</v>
      </c>
      <c r="B1338" s="1" t="s">
        <v>51</v>
      </c>
      <c r="C1338" s="2">
        <v>2916.4025499999998</v>
      </c>
      <c r="D1338" s="2">
        <v>0</v>
      </c>
      <c r="E1338" s="3">
        <f t="shared" si="80"/>
        <v>-1</v>
      </c>
      <c r="F1338" s="2">
        <v>42429.491470000001</v>
      </c>
      <c r="G1338" s="2">
        <v>32710.649539999999</v>
      </c>
      <c r="H1338" s="3">
        <f t="shared" si="81"/>
        <v>-0.22905864749455607</v>
      </c>
      <c r="I1338" s="2">
        <v>30866.07098</v>
      </c>
      <c r="J1338" s="3">
        <f t="shared" si="82"/>
        <v>5.9760717883245107E-2</v>
      </c>
      <c r="K1338" s="2">
        <v>300522.60547000001</v>
      </c>
      <c r="L1338" s="2">
        <v>316110.49735000002</v>
      </c>
      <c r="M1338" s="3">
        <f t="shared" si="83"/>
        <v>5.1869282364371383E-2</v>
      </c>
    </row>
    <row r="1339" spans="1:13" x14ac:dyDescent="0.2">
      <c r="A1339" s="1" t="s">
        <v>11</v>
      </c>
      <c r="B1339" s="1" t="s">
        <v>51</v>
      </c>
      <c r="C1339" s="2">
        <v>0.82499999999999996</v>
      </c>
      <c r="D1339" s="2">
        <v>0</v>
      </c>
      <c r="E1339" s="3">
        <f t="shared" si="80"/>
        <v>-1</v>
      </c>
      <c r="F1339" s="2">
        <v>865.46275000000003</v>
      </c>
      <c r="G1339" s="2">
        <v>1714.12294</v>
      </c>
      <c r="H1339" s="3">
        <f t="shared" si="81"/>
        <v>0.98058546136156632</v>
      </c>
      <c r="I1339" s="2">
        <v>1273.2664400000001</v>
      </c>
      <c r="J1339" s="3">
        <f t="shared" si="82"/>
        <v>0.34624057161201849</v>
      </c>
      <c r="K1339" s="2">
        <v>19858.61447</v>
      </c>
      <c r="L1339" s="2">
        <v>13982.300219999999</v>
      </c>
      <c r="M1339" s="3">
        <f t="shared" si="83"/>
        <v>-0.29590756489468228</v>
      </c>
    </row>
    <row r="1340" spans="1:13" x14ac:dyDescent="0.2">
      <c r="A1340" s="1" t="s">
        <v>10</v>
      </c>
      <c r="B1340" s="1" t="s">
        <v>51</v>
      </c>
      <c r="C1340" s="2">
        <v>389.19155000000001</v>
      </c>
      <c r="D1340" s="2">
        <v>4.1910000000000003E-2</v>
      </c>
      <c r="E1340" s="3">
        <f t="shared" si="80"/>
        <v>-0.99989231523654609</v>
      </c>
      <c r="F1340" s="2">
        <v>6665.6223399999999</v>
      </c>
      <c r="G1340" s="2">
        <v>10065.65294</v>
      </c>
      <c r="H1340" s="3">
        <f t="shared" si="81"/>
        <v>0.51008449422593594</v>
      </c>
      <c r="I1340" s="2">
        <v>8632.3175499999998</v>
      </c>
      <c r="J1340" s="3">
        <f t="shared" si="82"/>
        <v>0.16604294057741198</v>
      </c>
      <c r="K1340" s="2">
        <v>59109.430650000002</v>
      </c>
      <c r="L1340" s="2">
        <v>69576.236919999996</v>
      </c>
      <c r="M1340" s="3">
        <f t="shared" si="83"/>
        <v>0.17707506492451719</v>
      </c>
    </row>
    <row r="1341" spans="1:13" x14ac:dyDescent="0.2">
      <c r="A1341" s="1" t="s">
        <v>28</v>
      </c>
      <c r="B1341" s="1" t="s">
        <v>51</v>
      </c>
      <c r="C1341" s="2">
        <v>267.88742999999999</v>
      </c>
      <c r="D1341" s="2">
        <v>0</v>
      </c>
      <c r="E1341" s="3">
        <f t="shared" si="80"/>
        <v>-1</v>
      </c>
      <c r="F1341" s="2">
        <v>1291.48234</v>
      </c>
      <c r="G1341" s="2">
        <v>742.49112000000002</v>
      </c>
      <c r="H1341" s="3">
        <f t="shared" si="81"/>
        <v>-0.42508612235456511</v>
      </c>
      <c r="I1341" s="2">
        <v>1015.13116</v>
      </c>
      <c r="J1341" s="3">
        <f t="shared" si="82"/>
        <v>-0.26857617098464404</v>
      </c>
      <c r="K1341" s="2">
        <v>7189.9088899999997</v>
      </c>
      <c r="L1341" s="2">
        <v>9366.9584400000003</v>
      </c>
      <c r="M1341" s="3">
        <f t="shared" si="83"/>
        <v>0.30279236959844158</v>
      </c>
    </row>
    <row r="1342" spans="1:13" x14ac:dyDescent="0.2">
      <c r="A1342" s="1" t="s">
        <v>9</v>
      </c>
      <c r="B1342" s="1" t="s">
        <v>51</v>
      </c>
      <c r="C1342" s="2">
        <v>22.60022</v>
      </c>
      <c r="D1342" s="2">
        <v>0</v>
      </c>
      <c r="E1342" s="3">
        <f t="shared" si="80"/>
        <v>-1</v>
      </c>
      <c r="F1342" s="2">
        <v>2457.6312499999999</v>
      </c>
      <c r="G1342" s="2">
        <v>4286.5743499999999</v>
      </c>
      <c r="H1342" s="3">
        <f t="shared" si="81"/>
        <v>0.7441893896816294</v>
      </c>
      <c r="I1342" s="2">
        <v>2380.4468099999999</v>
      </c>
      <c r="J1342" s="3">
        <f t="shared" si="82"/>
        <v>0.80074359653513949</v>
      </c>
      <c r="K1342" s="2">
        <v>18031.61954</v>
      </c>
      <c r="L1342" s="2">
        <v>19776.63205</v>
      </c>
      <c r="M1342" s="3">
        <f t="shared" si="83"/>
        <v>9.6775140254539815E-2</v>
      </c>
    </row>
    <row r="1343" spans="1:13" x14ac:dyDescent="0.2">
      <c r="A1343" s="1" t="s">
        <v>8</v>
      </c>
      <c r="B1343" s="1" t="s">
        <v>51</v>
      </c>
      <c r="C1343" s="2">
        <v>253.29555999999999</v>
      </c>
      <c r="D1343" s="2">
        <v>4.7558400000000001</v>
      </c>
      <c r="E1343" s="3">
        <f t="shared" si="80"/>
        <v>-0.98122414779003631</v>
      </c>
      <c r="F1343" s="2">
        <v>6769.4257500000003</v>
      </c>
      <c r="G1343" s="2">
        <v>9802.0991099999992</v>
      </c>
      <c r="H1343" s="3">
        <f t="shared" si="81"/>
        <v>0.44799566048863126</v>
      </c>
      <c r="I1343" s="2">
        <v>8079.5713900000001</v>
      </c>
      <c r="J1343" s="3">
        <f t="shared" si="82"/>
        <v>0.21319543288298104</v>
      </c>
      <c r="K1343" s="2">
        <v>51737.92873</v>
      </c>
      <c r="L1343" s="2">
        <v>63091.530200000001</v>
      </c>
      <c r="M1343" s="3">
        <f t="shared" si="83"/>
        <v>0.21944445300951276</v>
      </c>
    </row>
    <row r="1344" spans="1:13" x14ac:dyDescent="0.2">
      <c r="A1344" s="1" t="s">
        <v>7</v>
      </c>
      <c r="B1344" s="1" t="s">
        <v>51</v>
      </c>
      <c r="C1344" s="2">
        <v>324.37889999999999</v>
      </c>
      <c r="D1344" s="2">
        <v>0</v>
      </c>
      <c r="E1344" s="3">
        <f t="shared" si="80"/>
        <v>-1</v>
      </c>
      <c r="F1344" s="2">
        <v>3002.6705000000002</v>
      </c>
      <c r="G1344" s="2">
        <v>2989.2011699999998</v>
      </c>
      <c r="H1344" s="3">
        <f t="shared" si="81"/>
        <v>-4.485783571657409E-3</v>
      </c>
      <c r="I1344" s="2">
        <v>1888.95488</v>
      </c>
      <c r="J1344" s="3">
        <f t="shared" si="82"/>
        <v>0.58246298079920256</v>
      </c>
      <c r="K1344" s="2">
        <v>14729.623180000001</v>
      </c>
      <c r="L1344" s="2">
        <v>15132.891310000001</v>
      </c>
      <c r="M1344" s="3">
        <f t="shared" si="83"/>
        <v>2.7378034391779993E-2</v>
      </c>
    </row>
    <row r="1345" spans="1:13" x14ac:dyDescent="0.2">
      <c r="A1345" s="1" t="s">
        <v>6</v>
      </c>
      <c r="B1345" s="1" t="s">
        <v>51</v>
      </c>
      <c r="C1345" s="2">
        <v>521.49793</v>
      </c>
      <c r="D1345" s="2">
        <v>9.0394600000000001</v>
      </c>
      <c r="E1345" s="3">
        <f t="shared" si="80"/>
        <v>-0.98266635497479349</v>
      </c>
      <c r="F1345" s="2">
        <v>3726.4754699999999</v>
      </c>
      <c r="G1345" s="2">
        <v>3496.7464300000001</v>
      </c>
      <c r="H1345" s="3">
        <f t="shared" si="81"/>
        <v>-6.1647806848437292E-2</v>
      </c>
      <c r="I1345" s="2">
        <v>4316.7885399999996</v>
      </c>
      <c r="J1345" s="3">
        <f t="shared" si="82"/>
        <v>-0.18996578183095336</v>
      </c>
      <c r="K1345" s="2">
        <v>27570.935229999999</v>
      </c>
      <c r="L1345" s="2">
        <v>32239.77664</v>
      </c>
      <c r="M1345" s="3">
        <f t="shared" si="83"/>
        <v>0.16933924696612479</v>
      </c>
    </row>
    <row r="1346" spans="1:13" x14ac:dyDescent="0.2">
      <c r="A1346" s="1" t="s">
        <v>5</v>
      </c>
      <c r="B1346" s="1" t="s">
        <v>51</v>
      </c>
      <c r="C1346" s="2">
        <v>0</v>
      </c>
      <c r="D1346" s="2">
        <v>0</v>
      </c>
      <c r="E1346" s="3" t="str">
        <f t="shared" si="80"/>
        <v/>
      </c>
      <c r="F1346" s="2">
        <v>9.44224</v>
      </c>
      <c r="G1346" s="2">
        <v>1.4662200000000001</v>
      </c>
      <c r="H1346" s="3">
        <f t="shared" si="81"/>
        <v>-0.84471693157555827</v>
      </c>
      <c r="I1346" s="2">
        <v>1.2864800000000001</v>
      </c>
      <c r="J1346" s="3">
        <f t="shared" si="82"/>
        <v>0.13971456998942844</v>
      </c>
      <c r="K1346" s="2">
        <v>71.807599999999994</v>
      </c>
      <c r="L1346" s="2">
        <v>10.95661</v>
      </c>
      <c r="M1346" s="3">
        <f t="shared" si="83"/>
        <v>-0.84741712576384676</v>
      </c>
    </row>
    <row r="1347" spans="1:13" x14ac:dyDescent="0.2">
      <c r="A1347" s="1" t="s">
        <v>4</v>
      </c>
      <c r="B1347" s="1" t="s">
        <v>51</v>
      </c>
      <c r="C1347" s="2">
        <v>21.493469999999999</v>
      </c>
      <c r="D1347" s="2">
        <v>0</v>
      </c>
      <c r="E1347" s="3">
        <f t="shared" si="80"/>
        <v>-1</v>
      </c>
      <c r="F1347" s="2">
        <v>2179.1377400000001</v>
      </c>
      <c r="G1347" s="2">
        <v>2946.9006399999998</v>
      </c>
      <c r="H1347" s="3">
        <f t="shared" si="81"/>
        <v>0.35232417203696342</v>
      </c>
      <c r="I1347" s="2">
        <v>2790.7549800000002</v>
      </c>
      <c r="J1347" s="3">
        <f t="shared" si="82"/>
        <v>5.5951045906581065E-2</v>
      </c>
      <c r="K1347" s="2">
        <v>16550.177810000001</v>
      </c>
      <c r="L1347" s="2">
        <v>25440.871920000001</v>
      </c>
      <c r="M1347" s="3">
        <f t="shared" si="83"/>
        <v>0.53719628949412468</v>
      </c>
    </row>
    <row r="1348" spans="1:13" x14ac:dyDescent="0.2">
      <c r="A1348" s="1" t="s">
        <v>24</v>
      </c>
      <c r="B1348" s="1" t="s">
        <v>51</v>
      </c>
      <c r="C1348" s="2">
        <v>0</v>
      </c>
      <c r="D1348" s="2">
        <v>0</v>
      </c>
      <c r="E1348" s="3" t="str">
        <f t="shared" si="80"/>
        <v/>
      </c>
      <c r="F1348" s="2">
        <v>2.0920000000000001E-2</v>
      </c>
      <c r="G1348" s="2">
        <v>41.893979999999999</v>
      </c>
      <c r="H1348" s="3">
        <f t="shared" si="81"/>
        <v>2001.5803059273421</v>
      </c>
      <c r="I1348" s="2">
        <v>3.2570000000000002E-2</v>
      </c>
      <c r="J1348" s="3">
        <f t="shared" si="82"/>
        <v>1285.2750997850783</v>
      </c>
      <c r="K1348" s="2">
        <v>54.995849999999997</v>
      </c>
      <c r="L1348" s="2">
        <v>148.76104000000001</v>
      </c>
      <c r="M1348" s="3">
        <f t="shared" si="83"/>
        <v>1.7049502826122338</v>
      </c>
    </row>
    <row r="1349" spans="1:13" x14ac:dyDescent="0.2">
      <c r="A1349" s="1" t="s">
        <v>3</v>
      </c>
      <c r="B1349" s="1" t="s">
        <v>51</v>
      </c>
      <c r="C1349" s="2">
        <v>752.89254000000005</v>
      </c>
      <c r="D1349" s="2">
        <v>18.661999999999999</v>
      </c>
      <c r="E1349" s="3">
        <f t="shared" ref="E1349:E1412" si="84">IF(C1349=0,"",(D1349/C1349-1))</f>
        <v>-0.97521293012147525</v>
      </c>
      <c r="F1349" s="2">
        <v>7879.4721600000003</v>
      </c>
      <c r="G1349" s="2">
        <v>12244.445239999999</v>
      </c>
      <c r="H1349" s="3">
        <f t="shared" ref="H1349:H1412" si="85">IF(F1349=0,"",(G1349/F1349-1))</f>
        <v>0.55396770130856066</v>
      </c>
      <c r="I1349" s="2">
        <v>6091.2175900000002</v>
      </c>
      <c r="J1349" s="3">
        <f t="shared" ref="J1349:J1412" si="86">IF(I1349=0,"",(G1349/I1349-1))</f>
        <v>1.0101802404993383</v>
      </c>
      <c r="K1349" s="2">
        <v>32727.443319999998</v>
      </c>
      <c r="L1349" s="2">
        <v>49515.922859999999</v>
      </c>
      <c r="M1349" s="3">
        <f t="shared" ref="M1349:M1412" si="87">IF(K1349=0,"",(L1349/K1349-1))</f>
        <v>0.51297864534809001</v>
      </c>
    </row>
    <row r="1350" spans="1:13" x14ac:dyDescent="0.2">
      <c r="A1350" s="1" t="s">
        <v>27</v>
      </c>
      <c r="B1350" s="1" t="s">
        <v>51</v>
      </c>
      <c r="C1350" s="2">
        <v>0</v>
      </c>
      <c r="D1350" s="2">
        <v>0</v>
      </c>
      <c r="E1350" s="3" t="str">
        <f t="shared" si="84"/>
        <v/>
      </c>
      <c r="F1350" s="2">
        <v>305.52235000000002</v>
      </c>
      <c r="G1350" s="2">
        <v>156.97248999999999</v>
      </c>
      <c r="H1350" s="3">
        <f t="shared" si="85"/>
        <v>-0.48621601660238611</v>
      </c>
      <c r="I1350" s="2">
        <v>9.8542100000000001</v>
      </c>
      <c r="J1350" s="3">
        <f t="shared" si="86"/>
        <v>14.929484961250063</v>
      </c>
      <c r="K1350" s="2">
        <v>2478.3641699999998</v>
      </c>
      <c r="L1350" s="2">
        <v>1145.5996700000001</v>
      </c>
      <c r="M1350" s="3">
        <f t="shared" si="87"/>
        <v>-0.53775975142507004</v>
      </c>
    </row>
    <row r="1351" spans="1:13" x14ac:dyDescent="0.2">
      <c r="A1351" s="1" t="s">
        <v>2</v>
      </c>
      <c r="B1351" s="1" t="s">
        <v>51</v>
      </c>
      <c r="C1351" s="2">
        <v>7.5582399999999996</v>
      </c>
      <c r="D1351" s="2">
        <v>3.1890200000000002</v>
      </c>
      <c r="E1351" s="3">
        <f t="shared" si="84"/>
        <v>-0.57807373145070806</v>
      </c>
      <c r="F1351" s="2">
        <v>1323.6824099999999</v>
      </c>
      <c r="G1351" s="2">
        <v>1886.21514</v>
      </c>
      <c r="H1351" s="3">
        <f t="shared" si="85"/>
        <v>0.42497560272029311</v>
      </c>
      <c r="I1351" s="2">
        <v>934.69267000000002</v>
      </c>
      <c r="J1351" s="3">
        <f t="shared" si="86"/>
        <v>1.0180057044846622</v>
      </c>
      <c r="K1351" s="2">
        <v>9432.3249199999991</v>
      </c>
      <c r="L1351" s="2">
        <v>12313.41804</v>
      </c>
      <c r="M1351" s="3">
        <f t="shared" si="87"/>
        <v>0.30544888396401859</v>
      </c>
    </row>
    <row r="1352" spans="1:13" x14ac:dyDescent="0.2">
      <c r="A1352" s="1" t="s">
        <v>34</v>
      </c>
      <c r="B1352" s="1" t="s">
        <v>51</v>
      </c>
      <c r="C1352" s="2">
        <v>0</v>
      </c>
      <c r="D1352" s="2">
        <v>0</v>
      </c>
      <c r="E1352" s="3" t="str">
        <f t="shared" si="84"/>
        <v/>
      </c>
      <c r="F1352" s="2">
        <v>489.26499999999999</v>
      </c>
      <c r="G1352" s="2">
        <v>838.38535000000002</v>
      </c>
      <c r="H1352" s="3">
        <f t="shared" si="85"/>
        <v>0.71356085148130366</v>
      </c>
      <c r="I1352" s="2">
        <v>902.75337000000002</v>
      </c>
      <c r="J1352" s="3">
        <f t="shared" si="86"/>
        <v>-7.1301888355177256E-2</v>
      </c>
      <c r="K1352" s="2">
        <v>4799.6218799999997</v>
      </c>
      <c r="L1352" s="2">
        <v>7194.76386</v>
      </c>
      <c r="M1352" s="3">
        <f t="shared" si="87"/>
        <v>0.49902722336952099</v>
      </c>
    </row>
    <row r="1353" spans="1:13" x14ac:dyDescent="0.2">
      <c r="A1353" s="1" t="s">
        <v>26</v>
      </c>
      <c r="B1353" s="1" t="s">
        <v>51</v>
      </c>
      <c r="C1353" s="2">
        <v>503.58019999999999</v>
      </c>
      <c r="D1353" s="2">
        <v>403.95780000000002</v>
      </c>
      <c r="E1353" s="3">
        <f t="shared" si="84"/>
        <v>-0.1978282704522536</v>
      </c>
      <c r="F1353" s="2">
        <v>10147.59483</v>
      </c>
      <c r="G1353" s="2">
        <v>10139.474609999999</v>
      </c>
      <c r="H1353" s="3">
        <f t="shared" si="85"/>
        <v>-8.0021129499519006E-4</v>
      </c>
      <c r="I1353" s="2">
        <v>17599.636030000001</v>
      </c>
      <c r="J1353" s="3">
        <f t="shared" si="86"/>
        <v>-0.42388157387366165</v>
      </c>
      <c r="K1353" s="2">
        <v>219724.80520999999</v>
      </c>
      <c r="L1353" s="2">
        <v>209696.16694</v>
      </c>
      <c r="M1353" s="3">
        <f t="shared" si="87"/>
        <v>-4.564181208587359E-2</v>
      </c>
    </row>
    <row r="1354" spans="1:13" x14ac:dyDescent="0.2">
      <c r="A1354" s="1" t="s">
        <v>30</v>
      </c>
      <c r="B1354" s="1" t="s">
        <v>51</v>
      </c>
      <c r="C1354" s="2">
        <v>0</v>
      </c>
      <c r="D1354" s="2">
        <v>0</v>
      </c>
      <c r="E1354" s="3" t="str">
        <f t="shared" si="84"/>
        <v/>
      </c>
      <c r="F1354" s="2">
        <v>65.575000000000003</v>
      </c>
      <c r="G1354" s="2">
        <v>159.94023999999999</v>
      </c>
      <c r="H1354" s="3">
        <f t="shared" si="85"/>
        <v>1.4390429279451009</v>
      </c>
      <c r="I1354" s="2">
        <v>201.14886000000001</v>
      </c>
      <c r="J1354" s="3">
        <f t="shared" si="86"/>
        <v>-0.20486628658994155</v>
      </c>
      <c r="K1354" s="2">
        <v>1080.69074</v>
      </c>
      <c r="L1354" s="2">
        <v>2521.8560600000001</v>
      </c>
      <c r="M1354" s="3">
        <f t="shared" si="87"/>
        <v>1.3335594232999535</v>
      </c>
    </row>
    <row r="1355" spans="1:13" x14ac:dyDescent="0.2">
      <c r="A1355" s="6" t="s">
        <v>0</v>
      </c>
      <c r="B1355" s="6" t="s">
        <v>51</v>
      </c>
      <c r="C1355" s="5">
        <v>6471.8716400000003</v>
      </c>
      <c r="D1355" s="5">
        <v>451.03994999999998</v>
      </c>
      <c r="E1355" s="4">
        <f t="shared" si="84"/>
        <v>-0.93030764899410145</v>
      </c>
      <c r="F1355" s="5">
        <v>103911.74067</v>
      </c>
      <c r="G1355" s="5">
        <v>104803.32673</v>
      </c>
      <c r="H1355" s="4">
        <f t="shared" si="85"/>
        <v>8.5802244698360841E-3</v>
      </c>
      <c r="I1355" s="5">
        <v>97572.889989999996</v>
      </c>
      <c r="J1355" s="4">
        <f t="shared" si="86"/>
        <v>7.4102926957898108E-2</v>
      </c>
      <c r="K1355" s="5">
        <v>870858.15310999996</v>
      </c>
      <c r="L1355" s="5">
        <v>939060.23080000002</v>
      </c>
      <c r="M1355" s="4">
        <f t="shared" si="87"/>
        <v>7.8315943241086483E-2</v>
      </c>
    </row>
    <row r="1356" spans="1:13" x14ac:dyDescent="0.2">
      <c r="A1356" s="1" t="s">
        <v>22</v>
      </c>
      <c r="B1356" s="1" t="s">
        <v>50</v>
      </c>
      <c r="C1356" s="2">
        <v>0</v>
      </c>
      <c r="D1356" s="2">
        <v>0</v>
      </c>
      <c r="E1356" s="3" t="str">
        <f t="shared" si="84"/>
        <v/>
      </c>
      <c r="F1356" s="2">
        <v>1.46875</v>
      </c>
      <c r="G1356" s="2">
        <v>60.530520000000003</v>
      </c>
      <c r="H1356" s="3">
        <f t="shared" si="85"/>
        <v>40.212268936170211</v>
      </c>
      <c r="I1356" s="2">
        <v>74.270330000000001</v>
      </c>
      <c r="J1356" s="3">
        <f t="shared" si="86"/>
        <v>-0.18499729299708234</v>
      </c>
      <c r="K1356" s="2">
        <v>806.28417999999999</v>
      </c>
      <c r="L1356" s="2">
        <v>425.95137</v>
      </c>
      <c r="M1356" s="3">
        <f t="shared" si="87"/>
        <v>-0.47171061944933612</v>
      </c>
    </row>
    <row r="1357" spans="1:13" x14ac:dyDescent="0.2">
      <c r="A1357" s="1" t="s">
        <v>21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62.832940000000001</v>
      </c>
      <c r="G1357" s="2">
        <v>13.545349999999999</v>
      </c>
      <c r="H1357" s="3">
        <f t="shared" si="85"/>
        <v>-0.78442278842912649</v>
      </c>
      <c r="I1357" s="2">
        <v>54.693959999999997</v>
      </c>
      <c r="J1357" s="3">
        <f t="shared" si="86"/>
        <v>-0.7523428546771892</v>
      </c>
      <c r="K1357" s="2">
        <v>270.62466999999998</v>
      </c>
      <c r="L1357" s="2">
        <v>240.93866</v>
      </c>
      <c r="M1357" s="3">
        <f t="shared" si="87"/>
        <v>-0.1096943970407428</v>
      </c>
    </row>
    <row r="1358" spans="1:13" x14ac:dyDescent="0.2">
      <c r="A1358" s="1" t="s">
        <v>20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18.197710000000001</v>
      </c>
      <c r="G1358" s="2">
        <v>54.081769999999999</v>
      </c>
      <c r="H1358" s="3">
        <f t="shared" si="85"/>
        <v>1.9718997610138858</v>
      </c>
      <c r="I1358" s="2">
        <v>34.74738</v>
      </c>
      <c r="J1358" s="3">
        <f t="shared" si="86"/>
        <v>0.5564272759557698</v>
      </c>
      <c r="K1358" s="2">
        <v>214.31305</v>
      </c>
      <c r="L1358" s="2">
        <v>420.22116</v>
      </c>
      <c r="M1358" s="3">
        <f t="shared" si="87"/>
        <v>0.96078194958263152</v>
      </c>
    </row>
    <row r="1359" spans="1:13" x14ac:dyDescent="0.2">
      <c r="A1359" s="1" t="s">
        <v>19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39.737679999999997</v>
      </c>
      <c r="H1359" s="3" t="str">
        <f t="shared" si="85"/>
        <v/>
      </c>
      <c r="I1359" s="2">
        <v>75.292429999999996</v>
      </c>
      <c r="J1359" s="3">
        <f t="shared" si="86"/>
        <v>-0.47222210785333929</v>
      </c>
      <c r="K1359" s="2">
        <v>147.04339999999999</v>
      </c>
      <c r="L1359" s="2">
        <v>157.02973</v>
      </c>
      <c r="M1359" s="3">
        <f t="shared" si="87"/>
        <v>6.7914166837818035E-2</v>
      </c>
    </row>
    <row r="1360" spans="1:13" x14ac:dyDescent="0.2">
      <c r="A1360" s="1" t="s">
        <v>18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8.2893299999999996</v>
      </c>
      <c r="G1360" s="2">
        <v>55.886380000000003</v>
      </c>
      <c r="H1360" s="3">
        <f t="shared" si="85"/>
        <v>5.741965876614878</v>
      </c>
      <c r="I1360" s="2">
        <v>93.209339999999997</v>
      </c>
      <c r="J1360" s="3">
        <f t="shared" si="86"/>
        <v>-0.40042081619717507</v>
      </c>
      <c r="K1360" s="2">
        <v>169.71142</v>
      </c>
      <c r="L1360" s="2">
        <v>556.18499999999995</v>
      </c>
      <c r="M1360" s="3">
        <f t="shared" si="87"/>
        <v>2.2772396813367064</v>
      </c>
    </row>
    <row r="1361" spans="1:13" x14ac:dyDescent="0.2">
      <c r="A1361" s="1" t="s">
        <v>17</v>
      </c>
      <c r="B1361" s="1" t="s">
        <v>50</v>
      </c>
      <c r="C1361" s="2">
        <v>0</v>
      </c>
      <c r="D1361" s="2">
        <v>0</v>
      </c>
      <c r="E1361" s="3" t="str">
        <f t="shared" si="84"/>
        <v/>
      </c>
      <c r="F1361" s="2">
        <v>7.2305000000000001</v>
      </c>
      <c r="G1361" s="2">
        <v>74.90513</v>
      </c>
      <c r="H1361" s="3">
        <f t="shared" si="85"/>
        <v>9.3596058363875247</v>
      </c>
      <c r="I1361" s="2">
        <v>110.31358</v>
      </c>
      <c r="J1361" s="3">
        <f t="shared" si="86"/>
        <v>-0.32097997363515895</v>
      </c>
      <c r="K1361" s="2">
        <v>247.82773</v>
      </c>
      <c r="L1361" s="2">
        <v>520.98658</v>
      </c>
      <c r="M1361" s="3">
        <f t="shared" si="87"/>
        <v>1.1022126135763743</v>
      </c>
    </row>
    <row r="1362" spans="1:13" x14ac:dyDescent="0.2">
      <c r="A1362" s="1" t="s">
        <v>15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75.9178</v>
      </c>
      <c r="G1362" s="2">
        <v>148.2955</v>
      </c>
      <c r="H1362" s="3">
        <f t="shared" si="85"/>
        <v>0.9533693020609133</v>
      </c>
      <c r="I1362" s="2">
        <v>302.93565000000001</v>
      </c>
      <c r="J1362" s="3">
        <f t="shared" si="86"/>
        <v>-0.51047194346390068</v>
      </c>
      <c r="K1362" s="2">
        <v>3723.8547600000002</v>
      </c>
      <c r="L1362" s="2">
        <v>8857.4020099999998</v>
      </c>
      <c r="M1362" s="3">
        <f t="shared" si="87"/>
        <v>1.3785573232184811</v>
      </c>
    </row>
    <row r="1363" spans="1:13" x14ac:dyDescent="0.2">
      <c r="A1363" s="1" t="s">
        <v>14</v>
      </c>
      <c r="B1363" s="1" t="s">
        <v>50</v>
      </c>
      <c r="C1363" s="2">
        <v>0</v>
      </c>
      <c r="D1363" s="2">
        <v>0</v>
      </c>
      <c r="E1363" s="3" t="str">
        <f t="shared" si="84"/>
        <v/>
      </c>
      <c r="F1363" s="2">
        <v>0.53422000000000003</v>
      </c>
      <c r="G1363" s="2">
        <v>0.79649000000000003</v>
      </c>
      <c r="H1363" s="3">
        <f t="shared" si="85"/>
        <v>0.49094006214668107</v>
      </c>
      <c r="I1363" s="2">
        <v>0</v>
      </c>
      <c r="J1363" s="3" t="str">
        <f t="shared" si="86"/>
        <v/>
      </c>
      <c r="K1363" s="2">
        <v>2.79277</v>
      </c>
      <c r="L1363" s="2">
        <v>14.16653</v>
      </c>
      <c r="M1363" s="3">
        <f t="shared" si="87"/>
        <v>4.07257310841924</v>
      </c>
    </row>
    <row r="1364" spans="1:13" x14ac:dyDescent="0.2">
      <c r="A1364" s="1" t="s">
        <v>13</v>
      </c>
      <c r="B1364" s="1" t="s">
        <v>50</v>
      </c>
      <c r="C1364" s="2">
        <v>0</v>
      </c>
      <c r="D1364" s="2">
        <v>0</v>
      </c>
      <c r="E1364" s="3" t="str">
        <f t="shared" si="84"/>
        <v/>
      </c>
      <c r="F1364" s="2">
        <v>142.53128000000001</v>
      </c>
      <c r="G1364" s="2">
        <v>179.52246</v>
      </c>
      <c r="H1364" s="3">
        <f t="shared" si="85"/>
        <v>0.25953025890176518</v>
      </c>
      <c r="I1364" s="2">
        <v>186.07192000000001</v>
      </c>
      <c r="J1364" s="3">
        <f t="shared" si="86"/>
        <v>-3.519854043533277E-2</v>
      </c>
      <c r="K1364" s="2">
        <v>2070.76512</v>
      </c>
      <c r="L1364" s="2">
        <v>2156.2104800000002</v>
      </c>
      <c r="M1364" s="3">
        <f t="shared" si="87"/>
        <v>4.1262700040070266E-2</v>
      </c>
    </row>
    <row r="1365" spans="1:13" x14ac:dyDescent="0.2">
      <c r="A1365" s="1" t="s">
        <v>12</v>
      </c>
      <c r="B1365" s="1" t="s">
        <v>50</v>
      </c>
      <c r="C1365" s="2">
        <v>62.174999999999997</v>
      </c>
      <c r="D1365" s="2">
        <v>0</v>
      </c>
      <c r="E1365" s="3">
        <f t="shared" si="84"/>
        <v>-1</v>
      </c>
      <c r="F1365" s="2">
        <v>659.62099999999998</v>
      </c>
      <c r="G1365" s="2">
        <v>765.84388000000001</v>
      </c>
      <c r="H1365" s="3">
        <f t="shared" si="85"/>
        <v>0.16103623141167422</v>
      </c>
      <c r="I1365" s="2">
        <v>553.77193999999997</v>
      </c>
      <c r="J1365" s="3">
        <f t="shared" si="86"/>
        <v>0.38295898488464419</v>
      </c>
      <c r="K1365" s="2">
        <v>7831.4167399999997</v>
      </c>
      <c r="L1365" s="2">
        <v>3634.4260899999999</v>
      </c>
      <c r="M1365" s="3">
        <f t="shared" si="87"/>
        <v>-0.53591716407624101</v>
      </c>
    </row>
    <row r="1366" spans="1:13" x14ac:dyDescent="0.2">
      <c r="A1366" s="1" t="s">
        <v>11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50.733649999999997</v>
      </c>
      <c r="G1366" s="2">
        <v>124.76571</v>
      </c>
      <c r="H1366" s="3">
        <f t="shared" si="85"/>
        <v>1.4592299193927505</v>
      </c>
      <c r="I1366" s="2">
        <v>330.17646999999999</v>
      </c>
      <c r="J1366" s="3">
        <f t="shared" si="86"/>
        <v>-0.62212416287568884</v>
      </c>
      <c r="K1366" s="2">
        <v>373.23521</v>
      </c>
      <c r="L1366" s="2">
        <v>917.19038999999998</v>
      </c>
      <c r="M1366" s="3">
        <f t="shared" si="87"/>
        <v>1.4574058540725567</v>
      </c>
    </row>
    <row r="1367" spans="1:13" x14ac:dyDescent="0.2">
      <c r="A1367" s="1" t="s">
        <v>10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39.80406</v>
      </c>
      <c r="G1367" s="2">
        <v>124.74754</v>
      </c>
      <c r="H1367" s="3">
        <f t="shared" si="85"/>
        <v>2.1340405978686596</v>
      </c>
      <c r="I1367" s="2">
        <v>127.17237</v>
      </c>
      <c r="J1367" s="3">
        <f t="shared" si="86"/>
        <v>-1.9067270665790059E-2</v>
      </c>
      <c r="K1367" s="2">
        <v>348.06326999999999</v>
      </c>
      <c r="L1367" s="2">
        <v>532.90518999999995</v>
      </c>
      <c r="M1367" s="3">
        <f t="shared" si="87"/>
        <v>0.53105839061961335</v>
      </c>
    </row>
    <row r="1368" spans="1:13" x14ac:dyDescent="0.2">
      <c r="A1368" s="1" t="s">
        <v>28</v>
      </c>
      <c r="B1368" s="1" t="s">
        <v>50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21.77412</v>
      </c>
      <c r="L1368" s="2">
        <v>6.0826000000000002</v>
      </c>
      <c r="M1368" s="3">
        <f t="shared" si="87"/>
        <v>-0.72065001938080619</v>
      </c>
    </row>
    <row r="1369" spans="1:13" x14ac:dyDescent="0.2">
      <c r="A1369" s="1" t="s">
        <v>9</v>
      </c>
      <c r="B1369" s="1" t="s">
        <v>50</v>
      </c>
      <c r="C1369" s="2">
        <v>125.20001000000001</v>
      </c>
      <c r="D1369" s="2">
        <v>0</v>
      </c>
      <c r="E1369" s="3">
        <f t="shared" si="84"/>
        <v>-1</v>
      </c>
      <c r="F1369" s="2">
        <v>3427.2829499999998</v>
      </c>
      <c r="G1369" s="2">
        <v>4809.6724800000002</v>
      </c>
      <c r="H1369" s="3">
        <f t="shared" si="85"/>
        <v>0.40334852714743041</v>
      </c>
      <c r="I1369" s="2">
        <v>3577.93714</v>
      </c>
      <c r="J1369" s="3">
        <f t="shared" si="86"/>
        <v>0.34425851875083535</v>
      </c>
      <c r="K1369" s="2">
        <v>27099.719079999999</v>
      </c>
      <c r="L1369" s="2">
        <v>33300.825270000001</v>
      </c>
      <c r="M1369" s="3">
        <f t="shared" si="87"/>
        <v>0.22882547865879954</v>
      </c>
    </row>
    <row r="1370" spans="1:13" x14ac:dyDescent="0.2">
      <c r="A1370" s="1" t="s">
        <v>8</v>
      </c>
      <c r="B1370" s="1" t="s">
        <v>50</v>
      </c>
      <c r="C1370" s="2">
        <v>0</v>
      </c>
      <c r="D1370" s="2">
        <v>0</v>
      </c>
      <c r="E1370" s="3" t="str">
        <f t="shared" si="84"/>
        <v/>
      </c>
      <c r="F1370" s="2">
        <v>215.25336999999999</v>
      </c>
      <c r="G1370" s="2">
        <v>286.13717000000003</v>
      </c>
      <c r="H1370" s="3">
        <f t="shared" si="85"/>
        <v>0.32930401972336165</v>
      </c>
      <c r="I1370" s="2">
        <v>482.16768000000002</v>
      </c>
      <c r="J1370" s="3">
        <f t="shared" si="86"/>
        <v>-0.4065608669581503</v>
      </c>
      <c r="K1370" s="2">
        <v>2078.7686800000001</v>
      </c>
      <c r="L1370" s="2">
        <v>2495.73405</v>
      </c>
      <c r="M1370" s="3">
        <f t="shared" si="87"/>
        <v>0.20058286138888715</v>
      </c>
    </row>
    <row r="1371" spans="1:13" x14ac:dyDescent="0.2">
      <c r="A1371" s="1" t="s">
        <v>7</v>
      </c>
      <c r="B1371" s="1" t="s">
        <v>50</v>
      </c>
      <c r="C1371" s="2">
        <v>21.341529999999999</v>
      </c>
      <c r="D1371" s="2">
        <v>0</v>
      </c>
      <c r="E1371" s="3">
        <f t="shared" si="84"/>
        <v>-1</v>
      </c>
      <c r="F1371" s="2">
        <v>268.26558999999997</v>
      </c>
      <c r="G1371" s="2">
        <v>187.59331</v>
      </c>
      <c r="H1371" s="3">
        <f t="shared" si="85"/>
        <v>-0.3007179564102872</v>
      </c>
      <c r="I1371" s="2">
        <v>312.58357999999998</v>
      </c>
      <c r="J1371" s="3">
        <f t="shared" si="86"/>
        <v>-0.3998619185307174</v>
      </c>
      <c r="K1371" s="2">
        <v>1713.35185</v>
      </c>
      <c r="L1371" s="2">
        <v>1628.3927900000001</v>
      </c>
      <c r="M1371" s="3">
        <f t="shared" si="87"/>
        <v>-4.9586464099595107E-2</v>
      </c>
    </row>
    <row r="1372" spans="1:13" x14ac:dyDescent="0.2">
      <c r="A1372" s="1" t="s">
        <v>6</v>
      </c>
      <c r="B1372" s="1" t="s">
        <v>50</v>
      </c>
      <c r="C1372" s="2">
        <v>0</v>
      </c>
      <c r="D1372" s="2">
        <v>0</v>
      </c>
      <c r="E1372" s="3" t="str">
        <f t="shared" si="84"/>
        <v/>
      </c>
      <c r="F1372" s="2">
        <v>301.80192</v>
      </c>
      <c r="G1372" s="2">
        <v>614.93852000000004</v>
      </c>
      <c r="H1372" s="3">
        <f t="shared" si="85"/>
        <v>1.0375566861867549</v>
      </c>
      <c r="I1372" s="2">
        <v>261.69635</v>
      </c>
      <c r="J1372" s="3">
        <f t="shared" si="86"/>
        <v>1.3498169538856772</v>
      </c>
      <c r="K1372" s="2">
        <v>2822.3726000000001</v>
      </c>
      <c r="L1372" s="2">
        <v>3095.4553900000001</v>
      </c>
      <c r="M1372" s="3">
        <f t="shared" si="87"/>
        <v>9.6756462984370017E-2</v>
      </c>
    </row>
    <row r="1373" spans="1:13" x14ac:dyDescent="0.2">
      <c r="A1373" s="1" t="s">
        <v>5</v>
      </c>
      <c r="B1373" s="1" t="s">
        <v>50</v>
      </c>
      <c r="C1373" s="2">
        <v>0</v>
      </c>
      <c r="D1373" s="2">
        <v>0</v>
      </c>
      <c r="E1373" s="3" t="str">
        <f t="shared" si="84"/>
        <v/>
      </c>
      <c r="F1373" s="2">
        <v>67.422439999999995</v>
      </c>
      <c r="G1373" s="2">
        <v>164.14742000000001</v>
      </c>
      <c r="H1373" s="3">
        <f t="shared" si="85"/>
        <v>1.4346110879404548</v>
      </c>
      <c r="I1373" s="2">
        <v>43.90455</v>
      </c>
      <c r="J1373" s="3">
        <f t="shared" si="86"/>
        <v>2.7387336847775461</v>
      </c>
      <c r="K1373" s="2">
        <v>1909.6937600000001</v>
      </c>
      <c r="L1373" s="2">
        <v>2155.3690799999999</v>
      </c>
      <c r="M1373" s="3">
        <f t="shared" si="87"/>
        <v>0.12864644852795659</v>
      </c>
    </row>
    <row r="1374" spans="1:13" x14ac:dyDescent="0.2">
      <c r="A1374" s="1" t="s">
        <v>4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71.414330000000007</v>
      </c>
      <c r="H1374" s="3" t="str">
        <f t="shared" si="85"/>
        <v/>
      </c>
      <c r="I1374" s="2">
        <v>34.584229999999998</v>
      </c>
      <c r="J1374" s="3">
        <f t="shared" si="86"/>
        <v>1.0649391355539799</v>
      </c>
      <c r="K1374" s="2">
        <v>1239.7549300000001</v>
      </c>
      <c r="L1374" s="2">
        <v>1913.3896099999999</v>
      </c>
      <c r="M1374" s="3">
        <f t="shared" si="87"/>
        <v>0.54336116251620781</v>
      </c>
    </row>
    <row r="1375" spans="1:13" x14ac:dyDescent="0.2">
      <c r="A1375" s="1" t="s">
        <v>24</v>
      </c>
      <c r="B1375" s="1" t="s">
        <v>50</v>
      </c>
      <c r="C1375" s="2">
        <v>0</v>
      </c>
      <c r="D1375" s="2">
        <v>0</v>
      </c>
      <c r="E1375" s="3" t="str">
        <f t="shared" si="84"/>
        <v/>
      </c>
      <c r="F1375" s="2">
        <v>0.50221000000000005</v>
      </c>
      <c r="G1375" s="2">
        <v>0</v>
      </c>
      <c r="H1375" s="3">
        <f t="shared" si="85"/>
        <v>-1</v>
      </c>
      <c r="I1375" s="2">
        <v>0.75129000000000001</v>
      </c>
      <c r="J1375" s="3">
        <f t="shared" si="86"/>
        <v>-1</v>
      </c>
      <c r="K1375" s="2">
        <v>15.56443</v>
      </c>
      <c r="L1375" s="2">
        <v>68.401349999999994</v>
      </c>
      <c r="M1375" s="3">
        <f t="shared" si="87"/>
        <v>3.394722453697308</v>
      </c>
    </row>
    <row r="1376" spans="1:13" x14ac:dyDescent="0.2">
      <c r="A1376" s="1" t="s">
        <v>3</v>
      </c>
      <c r="B1376" s="1" t="s">
        <v>50</v>
      </c>
      <c r="C1376" s="2">
        <v>1746.4633699999999</v>
      </c>
      <c r="D1376" s="2">
        <v>201.29283000000001</v>
      </c>
      <c r="E1376" s="3">
        <f t="shared" si="84"/>
        <v>-0.88474259840903502</v>
      </c>
      <c r="F1376" s="2">
        <v>24941.701079999999</v>
      </c>
      <c r="G1376" s="2">
        <v>29239.845099999999</v>
      </c>
      <c r="H1376" s="3">
        <f t="shared" si="85"/>
        <v>0.17232762136847812</v>
      </c>
      <c r="I1376" s="2">
        <v>24387.28628</v>
      </c>
      <c r="J1376" s="3">
        <f t="shared" si="86"/>
        <v>0.19897904031985636</v>
      </c>
      <c r="K1376" s="2">
        <v>184446.48493999999</v>
      </c>
      <c r="L1376" s="2">
        <v>193734.11713999999</v>
      </c>
      <c r="M1376" s="3">
        <f t="shared" si="87"/>
        <v>5.0354075346143112E-2</v>
      </c>
    </row>
    <row r="1377" spans="1:13" x14ac:dyDescent="0.2">
      <c r="A1377" s="1" t="s">
        <v>27</v>
      </c>
      <c r="B1377" s="1" t="s">
        <v>50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34.847459999999998</v>
      </c>
      <c r="L1377" s="2">
        <v>8.1449999999999996</v>
      </c>
      <c r="M1377" s="3">
        <f t="shared" si="87"/>
        <v>-0.76626703926197204</v>
      </c>
    </row>
    <row r="1378" spans="1:13" x14ac:dyDescent="0.2">
      <c r="A1378" s="1" t="s">
        <v>2</v>
      </c>
      <c r="B1378" s="1" t="s">
        <v>50</v>
      </c>
      <c r="C1378" s="2">
        <v>11.056570000000001</v>
      </c>
      <c r="D1378" s="2">
        <v>0</v>
      </c>
      <c r="E1378" s="3">
        <f t="shared" si="84"/>
        <v>-1</v>
      </c>
      <c r="F1378" s="2">
        <v>48.041269999999997</v>
      </c>
      <c r="G1378" s="2">
        <v>293.72924999999998</v>
      </c>
      <c r="H1378" s="3">
        <f t="shared" si="85"/>
        <v>5.1141025206036392</v>
      </c>
      <c r="I1378" s="2">
        <v>12.83667</v>
      </c>
      <c r="J1378" s="3">
        <f t="shared" si="86"/>
        <v>21.882044175008001</v>
      </c>
      <c r="K1378" s="2">
        <v>528.08687999999995</v>
      </c>
      <c r="L1378" s="2">
        <v>595.46181000000001</v>
      </c>
      <c r="M1378" s="3">
        <f t="shared" si="87"/>
        <v>0.12758304088145511</v>
      </c>
    </row>
    <row r="1379" spans="1:13" x14ac:dyDescent="0.2">
      <c r="A1379" s="1" t="s">
        <v>26</v>
      </c>
      <c r="B1379" s="1" t="s">
        <v>50</v>
      </c>
      <c r="C1379" s="2">
        <v>37.549999999999997</v>
      </c>
      <c r="D1379" s="2">
        <v>0</v>
      </c>
      <c r="E1379" s="3">
        <f t="shared" si="84"/>
        <v>-1</v>
      </c>
      <c r="F1379" s="2">
        <v>931.65277000000003</v>
      </c>
      <c r="G1379" s="2">
        <v>545.77336000000003</v>
      </c>
      <c r="H1379" s="3">
        <f t="shared" si="85"/>
        <v>-0.41418801341620015</v>
      </c>
      <c r="I1379" s="2">
        <v>389.42374999999998</v>
      </c>
      <c r="J1379" s="3">
        <f t="shared" si="86"/>
        <v>0.40148966261045982</v>
      </c>
      <c r="K1379" s="2">
        <v>13775.28536</v>
      </c>
      <c r="L1379" s="2">
        <v>11231.011780000001</v>
      </c>
      <c r="M1379" s="3">
        <f t="shared" si="87"/>
        <v>-0.18469843008754916</v>
      </c>
    </row>
    <row r="1380" spans="1:13" x14ac:dyDescent="0.2">
      <c r="A1380" s="1" t="s">
        <v>30</v>
      </c>
      <c r="B1380" s="1" t="s">
        <v>50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151.00695999999999</v>
      </c>
      <c r="L1380" s="2">
        <v>38.722110000000001</v>
      </c>
      <c r="M1380" s="3">
        <f t="shared" si="87"/>
        <v>-0.74357400480083835</v>
      </c>
    </row>
    <row r="1381" spans="1:13" x14ac:dyDescent="0.2">
      <c r="A1381" s="6" t="s">
        <v>0</v>
      </c>
      <c r="B1381" s="6" t="s">
        <v>50</v>
      </c>
      <c r="C1381" s="5">
        <v>2003.78648</v>
      </c>
      <c r="D1381" s="5">
        <v>201.29283000000001</v>
      </c>
      <c r="E1381" s="4">
        <f t="shared" si="84"/>
        <v>-0.89954377274768316</v>
      </c>
      <c r="F1381" s="5">
        <v>31269.08484</v>
      </c>
      <c r="G1381" s="5">
        <v>37855.909350000002</v>
      </c>
      <c r="H1381" s="4">
        <f t="shared" si="85"/>
        <v>0.21064973739090731</v>
      </c>
      <c r="I1381" s="5">
        <v>31445.82689</v>
      </c>
      <c r="J1381" s="4">
        <f t="shared" si="86"/>
        <v>0.20384525051362079</v>
      </c>
      <c r="K1381" s="5">
        <v>252042.64337000001</v>
      </c>
      <c r="L1381" s="5">
        <v>268704.72116999998</v>
      </c>
      <c r="M1381" s="4">
        <f t="shared" si="87"/>
        <v>6.6108169543119599E-2</v>
      </c>
    </row>
    <row r="1382" spans="1:13" x14ac:dyDescent="0.2">
      <c r="A1382" s="1" t="s">
        <v>22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0.76244000000000001</v>
      </c>
      <c r="J1382" s="3">
        <f t="shared" si="86"/>
        <v>-1</v>
      </c>
      <c r="K1382" s="2">
        <v>1.95842</v>
      </c>
      <c r="L1382" s="2">
        <v>1.54545</v>
      </c>
      <c r="M1382" s="3">
        <f t="shared" si="87"/>
        <v>-0.21086896579896042</v>
      </c>
    </row>
    <row r="1383" spans="1:13" x14ac:dyDescent="0.2">
      <c r="A1383" s="1" t="s">
        <v>21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22.382059999999999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4.0182000000000002</v>
      </c>
      <c r="L1383" s="2">
        <v>29.015059999999998</v>
      </c>
      <c r="M1383" s="3">
        <f t="shared" si="87"/>
        <v>6.2209098601363788</v>
      </c>
    </row>
    <row r="1384" spans="1:13" x14ac:dyDescent="0.2">
      <c r="A1384" s="1" t="s">
        <v>20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2.8786100000000001</v>
      </c>
      <c r="M1384" s="3" t="str">
        <f t="shared" si="87"/>
        <v/>
      </c>
    </row>
    <row r="1385" spans="1:13" x14ac:dyDescent="0.2">
      <c r="A1385" s="1" t="s">
        <v>19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10.9664</v>
      </c>
      <c r="M1385" s="3" t="str">
        <f t="shared" si="87"/>
        <v/>
      </c>
    </row>
    <row r="1386" spans="1:13" x14ac:dyDescent="0.2">
      <c r="A1386" s="1" t="s">
        <v>17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42.172629999999998</v>
      </c>
      <c r="J1386" s="3">
        <f t="shared" si="86"/>
        <v>-1</v>
      </c>
      <c r="K1386" s="2">
        <v>69.432270000000003</v>
      </c>
      <c r="L1386" s="2">
        <v>70.597049999999996</v>
      </c>
      <c r="M1386" s="3">
        <f t="shared" si="87"/>
        <v>1.6775772994314986E-2</v>
      </c>
    </row>
    <row r="1387" spans="1:13" x14ac:dyDescent="0.2">
      <c r="A1387" s="1" t="s">
        <v>13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32.519399999999997</v>
      </c>
      <c r="M1387" s="3" t="str">
        <f t="shared" si="87"/>
        <v/>
      </c>
    </row>
    <row r="1388" spans="1:13" x14ac:dyDescent="0.2">
      <c r="A1388" s="1" t="s">
        <v>10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4.7737999999999996</v>
      </c>
      <c r="H1388" s="3" t="str">
        <f t="shared" si="85"/>
        <v/>
      </c>
      <c r="I1388" s="2">
        <v>5.40848</v>
      </c>
      <c r="J1388" s="3">
        <f t="shared" si="86"/>
        <v>-0.11734905185930244</v>
      </c>
      <c r="K1388" s="2">
        <v>0</v>
      </c>
      <c r="L1388" s="2">
        <v>19.531510000000001</v>
      </c>
      <c r="M1388" s="3" t="str">
        <f t="shared" si="87"/>
        <v/>
      </c>
    </row>
    <row r="1389" spans="1:13" x14ac:dyDescent="0.2">
      <c r="A1389" s="1" t="s">
        <v>9</v>
      </c>
      <c r="B1389" s="1" t="s">
        <v>49</v>
      </c>
      <c r="C1389" s="2">
        <v>3.1579999999999999</v>
      </c>
      <c r="D1389" s="2">
        <v>0</v>
      </c>
      <c r="E1389" s="3">
        <f t="shared" si="84"/>
        <v>-1</v>
      </c>
      <c r="F1389" s="2">
        <v>10.826000000000001</v>
      </c>
      <c r="G1389" s="2">
        <v>261.97985</v>
      </c>
      <c r="H1389" s="3">
        <f t="shared" si="85"/>
        <v>23.199136338444486</v>
      </c>
      <c r="I1389" s="2">
        <v>8.1057500000000005</v>
      </c>
      <c r="J1389" s="3">
        <f t="shared" si="86"/>
        <v>31.320247972118558</v>
      </c>
      <c r="K1389" s="2">
        <v>103.95547999999999</v>
      </c>
      <c r="L1389" s="2">
        <v>2976.92904</v>
      </c>
      <c r="M1389" s="3">
        <f t="shared" si="87"/>
        <v>27.636576349798972</v>
      </c>
    </row>
    <row r="1390" spans="1:13" x14ac:dyDescent="0.2">
      <c r="A1390" s="1" t="s">
        <v>8</v>
      </c>
      <c r="B1390" s="1" t="s">
        <v>49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0.31407000000000002</v>
      </c>
      <c r="J1390" s="3">
        <f t="shared" si="86"/>
        <v>-1</v>
      </c>
      <c r="K1390" s="2">
        <v>109.88791999999999</v>
      </c>
      <c r="L1390" s="2">
        <v>136.58914999999999</v>
      </c>
      <c r="M1390" s="3">
        <f t="shared" si="87"/>
        <v>0.24298603522571005</v>
      </c>
    </row>
    <row r="1391" spans="1:13" x14ac:dyDescent="0.2">
      <c r="A1391" s="1" t="s">
        <v>6</v>
      </c>
      <c r="B1391" s="1" t="s">
        <v>49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4.7121399999999998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5.1248300000000002</v>
      </c>
      <c r="M1391" s="3" t="str">
        <f t="shared" si="87"/>
        <v/>
      </c>
    </row>
    <row r="1392" spans="1:13" x14ac:dyDescent="0.2">
      <c r="A1392" s="1" t="s">
        <v>5</v>
      </c>
      <c r="B1392" s="1" t="s">
        <v>49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1.6E-2</v>
      </c>
      <c r="M1392" s="3" t="str">
        <f t="shared" si="87"/>
        <v/>
      </c>
    </row>
    <row r="1393" spans="1:13" x14ac:dyDescent="0.2">
      <c r="A1393" s="1" t="s">
        <v>4</v>
      </c>
      <c r="B1393" s="1" t="s">
        <v>49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20.907389999999999</v>
      </c>
      <c r="J1393" s="3">
        <f t="shared" si="86"/>
        <v>-1</v>
      </c>
      <c r="K1393" s="2">
        <v>0</v>
      </c>
      <c r="L1393" s="2">
        <v>48.413620000000002</v>
      </c>
      <c r="M1393" s="3" t="str">
        <f t="shared" si="87"/>
        <v/>
      </c>
    </row>
    <row r="1394" spans="1:13" x14ac:dyDescent="0.2">
      <c r="A1394" s="1" t="s">
        <v>2</v>
      </c>
      <c r="B1394" s="1" t="s">
        <v>49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8.0000000000000004E-4</v>
      </c>
      <c r="M1394" s="3" t="str">
        <f t="shared" si="87"/>
        <v/>
      </c>
    </row>
    <row r="1395" spans="1:13" x14ac:dyDescent="0.2">
      <c r="A1395" s="6" t="s">
        <v>0</v>
      </c>
      <c r="B1395" s="6" t="s">
        <v>49</v>
      </c>
      <c r="C1395" s="5">
        <v>3.1579999999999999</v>
      </c>
      <c r="D1395" s="5">
        <v>0</v>
      </c>
      <c r="E1395" s="4">
        <f t="shared" si="84"/>
        <v>-1</v>
      </c>
      <c r="F1395" s="5">
        <v>10.826000000000001</v>
      </c>
      <c r="G1395" s="5">
        <v>293.84784999999999</v>
      </c>
      <c r="H1395" s="4">
        <f t="shared" si="85"/>
        <v>26.142790504341399</v>
      </c>
      <c r="I1395" s="5">
        <v>77.670760000000001</v>
      </c>
      <c r="J1395" s="4">
        <f t="shared" si="86"/>
        <v>2.7832493205937472</v>
      </c>
      <c r="K1395" s="5">
        <v>289.25229000000002</v>
      </c>
      <c r="L1395" s="5">
        <v>3334.1269200000002</v>
      </c>
      <c r="M1395" s="4">
        <f t="shared" si="87"/>
        <v>10.526708811881836</v>
      </c>
    </row>
    <row r="1396" spans="1:13" x14ac:dyDescent="0.2">
      <c r="A1396" s="1" t="s">
        <v>22</v>
      </c>
      <c r="B1396" s="1" t="s">
        <v>48</v>
      </c>
      <c r="C1396" s="2">
        <v>0</v>
      </c>
      <c r="D1396" s="2">
        <v>0</v>
      </c>
      <c r="E1396" s="3" t="str">
        <f t="shared" si="84"/>
        <v/>
      </c>
      <c r="F1396" s="2">
        <v>73.728309999999993</v>
      </c>
      <c r="G1396" s="2">
        <v>30.427</v>
      </c>
      <c r="H1396" s="3">
        <f t="shared" si="85"/>
        <v>-0.58730913539181895</v>
      </c>
      <c r="I1396" s="2">
        <v>5.5620599999999998</v>
      </c>
      <c r="J1396" s="3">
        <f t="shared" si="86"/>
        <v>4.470455191062304</v>
      </c>
      <c r="K1396" s="2">
        <v>117.49352</v>
      </c>
      <c r="L1396" s="2">
        <v>97.096900000000005</v>
      </c>
      <c r="M1396" s="3">
        <f t="shared" si="87"/>
        <v>-0.17359782905474275</v>
      </c>
    </row>
    <row r="1397" spans="1:13" x14ac:dyDescent="0.2">
      <c r="A1397" s="1" t="s">
        <v>21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14.868930000000001</v>
      </c>
      <c r="G1397" s="2">
        <v>16.72288</v>
      </c>
      <c r="H1397" s="3">
        <f t="shared" si="85"/>
        <v>0.12468617445909014</v>
      </c>
      <c r="I1397" s="2">
        <v>33.955660000000002</v>
      </c>
      <c r="J1397" s="3">
        <f t="shared" si="86"/>
        <v>-0.50750832114587086</v>
      </c>
      <c r="K1397" s="2">
        <v>182.40887000000001</v>
      </c>
      <c r="L1397" s="2">
        <v>190.96614</v>
      </c>
      <c r="M1397" s="3">
        <f t="shared" si="87"/>
        <v>4.6912576126369121E-2</v>
      </c>
    </row>
    <row r="1398" spans="1:13" x14ac:dyDescent="0.2">
      <c r="A1398" s="1" t="s">
        <v>20</v>
      </c>
      <c r="B1398" s="1" t="s">
        <v>48</v>
      </c>
      <c r="C1398" s="2">
        <v>0</v>
      </c>
      <c r="D1398" s="2">
        <v>0</v>
      </c>
      <c r="E1398" s="3" t="str">
        <f t="shared" si="84"/>
        <v/>
      </c>
      <c r="F1398" s="2">
        <v>65.286249999999995</v>
      </c>
      <c r="G1398" s="2">
        <v>35.534759999999999</v>
      </c>
      <c r="H1398" s="3">
        <f t="shared" si="85"/>
        <v>-0.45570836125524128</v>
      </c>
      <c r="I1398" s="2">
        <v>65.078270000000003</v>
      </c>
      <c r="J1398" s="3">
        <f t="shared" si="86"/>
        <v>-0.45396889007651864</v>
      </c>
      <c r="K1398" s="2">
        <v>270.92007000000001</v>
      </c>
      <c r="L1398" s="2">
        <v>365.50443999999999</v>
      </c>
      <c r="M1398" s="3">
        <f t="shared" si="87"/>
        <v>0.34912278739629721</v>
      </c>
    </row>
    <row r="1399" spans="1:13" x14ac:dyDescent="0.2">
      <c r="A1399" s="1" t="s">
        <v>19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5.9653099999999997</v>
      </c>
      <c r="H1399" s="3" t="str">
        <f t="shared" si="85"/>
        <v/>
      </c>
      <c r="I1399" s="2">
        <v>1.28593</v>
      </c>
      <c r="J1399" s="3">
        <f t="shared" si="86"/>
        <v>3.6389072500058317</v>
      </c>
      <c r="K1399" s="2">
        <v>36.322009999999999</v>
      </c>
      <c r="L1399" s="2">
        <v>49.773049999999998</v>
      </c>
      <c r="M1399" s="3">
        <f t="shared" si="87"/>
        <v>0.37032752317396533</v>
      </c>
    </row>
    <row r="1400" spans="1:13" x14ac:dyDescent="0.2">
      <c r="A1400" s="1" t="s">
        <v>18</v>
      </c>
      <c r="B1400" s="1" t="s">
        <v>48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4.0129999999999999E-2</v>
      </c>
      <c r="L1400" s="2">
        <v>0</v>
      </c>
      <c r="M1400" s="3">
        <f t="shared" si="87"/>
        <v>-1</v>
      </c>
    </row>
    <row r="1401" spans="1:13" x14ac:dyDescent="0.2">
      <c r="A1401" s="1" t="s">
        <v>17</v>
      </c>
      <c r="B1401" s="1" t="s">
        <v>48</v>
      </c>
      <c r="C1401" s="2">
        <v>0</v>
      </c>
      <c r="D1401" s="2">
        <v>0</v>
      </c>
      <c r="E1401" s="3" t="str">
        <f t="shared" si="84"/>
        <v/>
      </c>
      <c r="F1401" s="2">
        <v>60.334699999999998</v>
      </c>
      <c r="G1401" s="2">
        <v>6.0156200000000002</v>
      </c>
      <c r="H1401" s="3">
        <f t="shared" si="85"/>
        <v>-0.90029584965202447</v>
      </c>
      <c r="I1401" s="2">
        <v>126.596</v>
      </c>
      <c r="J1401" s="3">
        <f t="shared" si="86"/>
        <v>-0.95248175297797721</v>
      </c>
      <c r="K1401" s="2">
        <v>746.48995000000002</v>
      </c>
      <c r="L1401" s="2">
        <v>716.13244999999995</v>
      </c>
      <c r="M1401" s="3">
        <f t="shared" si="87"/>
        <v>-4.0666990895188992E-2</v>
      </c>
    </row>
    <row r="1402" spans="1:13" x14ac:dyDescent="0.2">
      <c r="A1402" s="1" t="s">
        <v>16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19</v>
      </c>
      <c r="G1402" s="2">
        <v>0</v>
      </c>
      <c r="H1402" s="3">
        <f t="shared" si="85"/>
        <v>-1</v>
      </c>
      <c r="I1402" s="2">
        <v>0</v>
      </c>
      <c r="J1402" s="3" t="str">
        <f t="shared" si="86"/>
        <v/>
      </c>
      <c r="K1402" s="2">
        <v>19.578420000000001</v>
      </c>
      <c r="L1402" s="2">
        <v>0.99304999999999999</v>
      </c>
      <c r="M1402" s="3">
        <f t="shared" si="87"/>
        <v>-0.94927833808856898</v>
      </c>
    </row>
    <row r="1403" spans="1:13" x14ac:dyDescent="0.2">
      <c r="A1403" s="1" t="s">
        <v>14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158.73584</v>
      </c>
      <c r="G1403" s="2">
        <v>163.72354999999999</v>
      </c>
      <c r="H1403" s="3">
        <f t="shared" si="85"/>
        <v>3.1421448363520232E-2</v>
      </c>
      <c r="I1403" s="2">
        <v>61.705930000000002</v>
      </c>
      <c r="J1403" s="3">
        <f t="shared" si="86"/>
        <v>1.6532871313988782</v>
      </c>
      <c r="K1403" s="2">
        <v>879.84484999999995</v>
      </c>
      <c r="L1403" s="2">
        <v>803.41855999999996</v>
      </c>
      <c r="M1403" s="3">
        <f t="shared" si="87"/>
        <v>-8.6863371422813973E-2</v>
      </c>
    </row>
    <row r="1404" spans="1:13" x14ac:dyDescent="0.2">
      <c r="A1404" s="1" t="s">
        <v>13</v>
      </c>
      <c r="B1404" s="1" t="s">
        <v>48</v>
      </c>
      <c r="C1404" s="2">
        <v>0</v>
      </c>
      <c r="D1404" s="2">
        <v>0</v>
      </c>
      <c r="E1404" s="3" t="str">
        <f t="shared" si="84"/>
        <v/>
      </c>
      <c r="F1404" s="2">
        <v>467.35734000000002</v>
      </c>
      <c r="G1404" s="2">
        <v>541.22044000000005</v>
      </c>
      <c r="H1404" s="3">
        <f t="shared" si="85"/>
        <v>0.15804416380836139</v>
      </c>
      <c r="I1404" s="2">
        <v>413.87812000000002</v>
      </c>
      <c r="J1404" s="3">
        <f t="shared" si="86"/>
        <v>0.30768072494385557</v>
      </c>
      <c r="K1404" s="2">
        <v>2923.97993</v>
      </c>
      <c r="L1404" s="2">
        <v>2833.9428200000002</v>
      </c>
      <c r="M1404" s="3">
        <f t="shared" si="87"/>
        <v>-3.0792656637694371E-2</v>
      </c>
    </row>
    <row r="1405" spans="1:13" x14ac:dyDescent="0.2">
      <c r="A1405" s="1" t="s">
        <v>12</v>
      </c>
      <c r="B1405" s="1" t="s">
        <v>48</v>
      </c>
      <c r="C1405" s="2">
        <v>21.06</v>
      </c>
      <c r="D1405" s="2">
        <v>0</v>
      </c>
      <c r="E1405" s="3">
        <f t="shared" si="84"/>
        <v>-1</v>
      </c>
      <c r="F1405" s="2">
        <v>1409.4374700000001</v>
      </c>
      <c r="G1405" s="2">
        <v>3121.3777</v>
      </c>
      <c r="H1405" s="3">
        <f t="shared" si="85"/>
        <v>1.2146265914159353</v>
      </c>
      <c r="I1405" s="2">
        <v>2306.5761200000002</v>
      </c>
      <c r="J1405" s="3">
        <f t="shared" si="86"/>
        <v>0.35325154584536311</v>
      </c>
      <c r="K1405" s="2">
        <v>5615.5822500000004</v>
      </c>
      <c r="L1405" s="2">
        <v>6838.97847</v>
      </c>
      <c r="M1405" s="3">
        <f t="shared" si="87"/>
        <v>0.21785741273756609</v>
      </c>
    </row>
    <row r="1406" spans="1:13" x14ac:dyDescent="0.2">
      <c r="A1406" s="1" t="s">
        <v>11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72.529679999999999</v>
      </c>
      <c r="G1406" s="2">
        <v>159.00775999999999</v>
      </c>
      <c r="H1406" s="3">
        <f t="shared" si="85"/>
        <v>1.1923129951765952</v>
      </c>
      <c r="I1406" s="2">
        <v>111.90219</v>
      </c>
      <c r="J1406" s="3">
        <f t="shared" si="86"/>
        <v>0.4209530662447265</v>
      </c>
      <c r="K1406" s="2">
        <v>932.52314999999999</v>
      </c>
      <c r="L1406" s="2">
        <v>1913.2909999999999</v>
      </c>
      <c r="M1406" s="3">
        <f t="shared" si="87"/>
        <v>1.0517356593238461</v>
      </c>
    </row>
    <row r="1407" spans="1:13" x14ac:dyDescent="0.2">
      <c r="A1407" s="1" t="s">
        <v>10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262.77749</v>
      </c>
      <c r="G1407" s="2">
        <v>1272.4628299999999</v>
      </c>
      <c r="H1407" s="3">
        <f t="shared" si="85"/>
        <v>3.8423585673186844</v>
      </c>
      <c r="I1407" s="2">
        <v>374.11603000000002</v>
      </c>
      <c r="J1407" s="3">
        <f t="shared" si="86"/>
        <v>2.4012518255365851</v>
      </c>
      <c r="K1407" s="2">
        <v>2635.5970600000001</v>
      </c>
      <c r="L1407" s="2">
        <v>6850.7662899999996</v>
      </c>
      <c r="M1407" s="3">
        <f t="shared" si="87"/>
        <v>1.5993223296432117</v>
      </c>
    </row>
    <row r="1408" spans="1:13" x14ac:dyDescent="0.2">
      <c r="A1408" s="1" t="s">
        <v>28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6.8814900000000003</v>
      </c>
      <c r="G1408" s="2">
        <v>3.7687200000000001</v>
      </c>
      <c r="H1408" s="3">
        <f t="shared" si="85"/>
        <v>-0.45233953693168194</v>
      </c>
      <c r="I1408" s="2">
        <v>6.5254300000000001</v>
      </c>
      <c r="J1408" s="3">
        <f t="shared" si="86"/>
        <v>-0.42245645114574826</v>
      </c>
      <c r="K1408" s="2">
        <v>62.755369999999999</v>
      </c>
      <c r="L1408" s="2">
        <v>229.74794</v>
      </c>
      <c r="M1408" s="3">
        <f t="shared" si="87"/>
        <v>2.6610084523443969</v>
      </c>
    </row>
    <row r="1409" spans="1:13" x14ac:dyDescent="0.2">
      <c r="A1409" s="1" t="s">
        <v>9</v>
      </c>
      <c r="B1409" s="1" t="s">
        <v>48</v>
      </c>
      <c r="C1409" s="2">
        <v>4.3225600000000002</v>
      </c>
      <c r="D1409" s="2">
        <v>0</v>
      </c>
      <c r="E1409" s="3">
        <f t="shared" si="84"/>
        <v>-1</v>
      </c>
      <c r="F1409" s="2">
        <v>314.20474000000002</v>
      </c>
      <c r="G1409" s="2">
        <v>328.77645000000001</v>
      </c>
      <c r="H1409" s="3">
        <f t="shared" si="85"/>
        <v>4.6376480507582363E-2</v>
      </c>
      <c r="I1409" s="2">
        <v>526.3691</v>
      </c>
      <c r="J1409" s="3">
        <f t="shared" si="86"/>
        <v>-0.37538801194826976</v>
      </c>
      <c r="K1409" s="2">
        <v>3693.5506599999999</v>
      </c>
      <c r="L1409" s="2">
        <v>5724.5300999999999</v>
      </c>
      <c r="M1409" s="3">
        <f t="shared" si="87"/>
        <v>0.5498718244194869</v>
      </c>
    </row>
    <row r="1410" spans="1:13" x14ac:dyDescent="0.2">
      <c r="A1410" s="1" t="s">
        <v>8</v>
      </c>
      <c r="B1410" s="1" t="s">
        <v>48</v>
      </c>
      <c r="C1410" s="2">
        <v>76.831599999999995</v>
      </c>
      <c r="D1410" s="2">
        <v>0</v>
      </c>
      <c r="E1410" s="3">
        <f t="shared" si="84"/>
        <v>-1</v>
      </c>
      <c r="F1410" s="2">
        <v>438.04282999999998</v>
      </c>
      <c r="G1410" s="2">
        <v>449.60865999999999</v>
      </c>
      <c r="H1410" s="3">
        <f t="shared" si="85"/>
        <v>2.6403422697273804E-2</v>
      </c>
      <c r="I1410" s="2">
        <v>385.43486999999999</v>
      </c>
      <c r="J1410" s="3">
        <f t="shared" si="86"/>
        <v>0.16649710494538295</v>
      </c>
      <c r="K1410" s="2">
        <v>2286.0074199999999</v>
      </c>
      <c r="L1410" s="2">
        <v>3740.6796599999998</v>
      </c>
      <c r="M1410" s="3">
        <f t="shared" si="87"/>
        <v>0.63633749710226217</v>
      </c>
    </row>
    <row r="1411" spans="1:13" x14ac:dyDescent="0.2">
      <c r="A1411" s="1" t="s">
        <v>7</v>
      </c>
      <c r="B1411" s="1" t="s">
        <v>48</v>
      </c>
      <c r="C1411" s="2">
        <v>60.888959999999997</v>
      </c>
      <c r="D1411" s="2">
        <v>0</v>
      </c>
      <c r="E1411" s="3">
        <f t="shared" si="84"/>
        <v>-1</v>
      </c>
      <c r="F1411" s="2">
        <v>752.50388999999996</v>
      </c>
      <c r="G1411" s="2">
        <v>296.95319000000001</v>
      </c>
      <c r="H1411" s="3">
        <f t="shared" si="85"/>
        <v>-0.60537986056125237</v>
      </c>
      <c r="I1411" s="2">
        <v>404.60473000000002</v>
      </c>
      <c r="J1411" s="3">
        <f t="shared" si="86"/>
        <v>-0.26606594539811734</v>
      </c>
      <c r="K1411" s="2">
        <v>2447.6529599999999</v>
      </c>
      <c r="L1411" s="2">
        <v>4242.7064799999998</v>
      </c>
      <c r="M1411" s="3">
        <f t="shared" si="87"/>
        <v>0.73337746377247859</v>
      </c>
    </row>
    <row r="1412" spans="1:13" x14ac:dyDescent="0.2">
      <c r="A1412" s="1" t="s">
        <v>6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19.870280000000001</v>
      </c>
      <c r="G1412" s="2">
        <v>31.22644</v>
      </c>
      <c r="H1412" s="3">
        <f t="shared" si="85"/>
        <v>0.57151484528652841</v>
      </c>
      <c r="I1412" s="2">
        <v>28.08569</v>
      </c>
      <c r="J1412" s="3">
        <f t="shared" si="86"/>
        <v>0.11182741104099625</v>
      </c>
      <c r="K1412" s="2">
        <v>199.70545999999999</v>
      </c>
      <c r="L1412" s="2">
        <v>196.39733000000001</v>
      </c>
      <c r="M1412" s="3">
        <f t="shared" si="87"/>
        <v>-1.6565045342275431E-2</v>
      </c>
    </row>
    <row r="1413" spans="1:13" x14ac:dyDescent="0.2">
      <c r="A1413" s="1" t="s">
        <v>5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5.3336699999999997</v>
      </c>
      <c r="L1413" s="2">
        <v>5.5497500000000004</v>
      </c>
      <c r="M1413" s="3">
        <f t="shared" ref="M1413:M1476" si="91">IF(K1413=0,"",(L1413/K1413-1))</f>
        <v>4.0512442652057779E-2</v>
      </c>
    </row>
    <row r="1414" spans="1:13" x14ac:dyDescent="0.2">
      <c r="A1414" s="1" t="s">
        <v>4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15.2438</v>
      </c>
      <c r="G1414" s="2">
        <v>78.402370000000005</v>
      </c>
      <c r="H1414" s="3">
        <f t="shared" si="89"/>
        <v>4.1432300345058319</v>
      </c>
      <c r="I1414" s="2">
        <v>140.22817000000001</v>
      </c>
      <c r="J1414" s="3">
        <f t="shared" si="90"/>
        <v>-0.44089429392111446</v>
      </c>
      <c r="K1414" s="2">
        <v>440.49968999999999</v>
      </c>
      <c r="L1414" s="2">
        <v>1070.4757999999999</v>
      </c>
      <c r="M1414" s="3">
        <f t="shared" si="91"/>
        <v>1.4301397351721179</v>
      </c>
    </row>
    <row r="1415" spans="1:13" x14ac:dyDescent="0.2">
      <c r="A1415" s="1" t="s">
        <v>24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3</v>
      </c>
      <c r="B1416" s="1" t="s">
        <v>48</v>
      </c>
      <c r="C1416" s="2">
        <v>0</v>
      </c>
      <c r="D1416" s="2">
        <v>0</v>
      </c>
      <c r="E1416" s="3" t="str">
        <f t="shared" si="88"/>
        <v/>
      </c>
      <c r="F1416" s="2">
        <v>88.247129999999999</v>
      </c>
      <c r="G1416" s="2">
        <v>221.35818</v>
      </c>
      <c r="H1416" s="3">
        <f t="shared" si="89"/>
        <v>1.5083895646238012</v>
      </c>
      <c r="I1416" s="2">
        <v>207.20204000000001</v>
      </c>
      <c r="J1416" s="3">
        <f t="shared" si="90"/>
        <v>6.83204663428989E-2</v>
      </c>
      <c r="K1416" s="2">
        <v>1017.20811</v>
      </c>
      <c r="L1416" s="2">
        <v>2089.1730899999998</v>
      </c>
      <c r="M1416" s="3">
        <f t="shared" si="91"/>
        <v>1.0538305480085088</v>
      </c>
    </row>
    <row r="1417" spans="1:13" x14ac:dyDescent="0.2">
      <c r="A1417" s="1" t="s">
        <v>27</v>
      </c>
      <c r="B1417" s="1" t="s">
        <v>48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4.5760000000000002E-2</v>
      </c>
      <c r="J1417" s="3">
        <f t="shared" si="90"/>
        <v>-1</v>
      </c>
      <c r="K1417" s="2">
        <v>0</v>
      </c>
      <c r="L1417" s="2">
        <v>4.5760000000000002E-2</v>
      </c>
      <c r="M1417" s="3" t="str">
        <f t="shared" si="91"/>
        <v/>
      </c>
    </row>
    <row r="1418" spans="1:13" x14ac:dyDescent="0.2">
      <c r="A1418" s="1" t="s">
        <v>2</v>
      </c>
      <c r="B1418" s="1" t="s">
        <v>48</v>
      </c>
      <c r="C1418" s="2">
        <v>0</v>
      </c>
      <c r="D1418" s="2">
        <v>0</v>
      </c>
      <c r="E1418" s="3" t="str">
        <f t="shared" si="88"/>
        <v/>
      </c>
      <c r="F1418" s="2">
        <v>7.1492899999999997</v>
      </c>
      <c r="G1418" s="2">
        <v>0</v>
      </c>
      <c r="H1418" s="3">
        <f t="shared" si="89"/>
        <v>-1</v>
      </c>
      <c r="I1418" s="2">
        <v>0.54152999999999996</v>
      </c>
      <c r="J1418" s="3">
        <f t="shared" si="90"/>
        <v>-1</v>
      </c>
      <c r="K1418" s="2">
        <v>31.29401</v>
      </c>
      <c r="L1418" s="2">
        <v>33.392409999999998</v>
      </c>
      <c r="M1418" s="3">
        <f t="shared" si="91"/>
        <v>6.7054365995281362E-2</v>
      </c>
    </row>
    <row r="1419" spans="1:13" x14ac:dyDescent="0.2">
      <c r="A1419" s="1" t="s">
        <v>26</v>
      </c>
      <c r="B1419" s="1" t="s">
        <v>48</v>
      </c>
      <c r="C1419" s="2">
        <v>11.07</v>
      </c>
      <c r="D1419" s="2">
        <v>0</v>
      </c>
      <c r="E1419" s="3">
        <f t="shared" si="88"/>
        <v>-1</v>
      </c>
      <c r="F1419" s="2">
        <v>110.28707</v>
      </c>
      <c r="G1419" s="2">
        <v>13.36739</v>
      </c>
      <c r="H1419" s="3">
        <f t="shared" si="89"/>
        <v>-0.87879458580230663</v>
      </c>
      <c r="I1419" s="2">
        <v>12.121079999999999</v>
      </c>
      <c r="J1419" s="3">
        <f t="shared" si="90"/>
        <v>0.10282169575648381</v>
      </c>
      <c r="K1419" s="2">
        <v>1143.65517</v>
      </c>
      <c r="L1419" s="2">
        <v>1222.1526200000001</v>
      </c>
      <c r="M1419" s="3">
        <f t="shared" si="91"/>
        <v>6.8637341096442706E-2</v>
      </c>
    </row>
    <row r="1420" spans="1:13" x14ac:dyDescent="0.2">
      <c r="A1420" s="1" t="s">
        <v>30</v>
      </c>
      <c r="B1420" s="1" t="s">
        <v>48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4.2387300000000003</v>
      </c>
      <c r="H1420" s="3" t="str">
        <f t="shared" si="89"/>
        <v/>
      </c>
      <c r="I1420" s="2">
        <v>12.71428</v>
      </c>
      <c r="J1420" s="3">
        <f t="shared" si="90"/>
        <v>-0.66661659173779397</v>
      </c>
      <c r="K1420" s="2">
        <v>61.839860000000002</v>
      </c>
      <c r="L1420" s="2">
        <v>42.551119999999997</v>
      </c>
      <c r="M1420" s="3">
        <f t="shared" si="91"/>
        <v>-0.31191435426923675</v>
      </c>
    </row>
    <row r="1421" spans="1:13" x14ac:dyDescent="0.2">
      <c r="A1421" s="6" t="s">
        <v>0</v>
      </c>
      <c r="B1421" s="6" t="s">
        <v>48</v>
      </c>
      <c r="C1421" s="5">
        <v>174.17312000000001</v>
      </c>
      <c r="D1421" s="5">
        <v>0</v>
      </c>
      <c r="E1421" s="4">
        <f t="shared" si="88"/>
        <v>-1</v>
      </c>
      <c r="F1421" s="5">
        <v>4356.4865300000001</v>
      </c>
      <c r="G1421" s="5">
        <v>6780.15798</v>
      </c>
      <c r="H1421" s="4">
        <f t="shared" si="89"/>
        <v>0.55633626623424903</v>
      </c>
      <c r="I1421" s="5">
        <v>5224.5289899999998</v>
      </c>
      <c r="J1421" s="4">
        <f t="shared" si="90"/>
        <v>0.29775487761242192</v>
      </c>
      <c r="K1421" s="5">
        <v>25750.282589999999</v>
      </c>
      <c r="L1421" s="5">
        <v>39258.265229999997</v>
      </c>
      <c r="M1421" s="4">
        <f t="shared" si="91"/>
        <v>0.52457609320550747</v>
      </c>
    </row>
    <row r="1422" spans="1:13" x14ac:dyDescent="0.2">
      <c r="A1422" s="1" t="s">
        <v>22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28.912379999999999</v>
      </c>
      <c r="G1422" s="2">
        <v>0</v>
      </c>
      <c r="H1422" s="3">
        <f t="shared" si="89"/>
        <v>-1</v>
      </c>
      <c r="I1422" s="2">
        <v>26.17475</v>
      </c>
      <c r="J1422" s="3">
        <f t="shared" si="90"/>
        <v>-1</v>
      </c>
      <c r="K1422" s="2">
        <v>311.84420999999998</v>
      </c>
      <c r="L1422" s="2">
        <v>135.03360000000001</v>
      </c>
      <c r="M1422" s="3">
        <f t="shared" si="91"/>
        <v>-0.56698378334489519</v>
      </c>
    </row>
    <row r="1423" spans="1:13" x14ac:dyDescent="0.2">
      <c r="A1423" s="1" t="s">
        <v>21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28.875</v>
      </c>
      <c r="G1423" s="2">
        <v>188.38719</v>
      </c>
      <c r="H1423" s="3">
        <f t="shared" si="89"/>
        <v>5.5242316883116889</v>
      </c>
      <c r="I1423" s="2">
        <v>115.10256</v>
      </c>
      <c r="J1423" s="3">
        <f t="shared" si="90"/>
        <v>0.63668983556925229</v>
      </c>
      <c r="K1423" s="2">
        <v>394.98975999999999</v>
      </c>
      <c r="L1423" s="2">
        <v>1093.8616500000001</v>
      </c>
      <c r="M1423" s="3">
        <f t="shared" si="91"/>
        <v>1.7693417925568502</v>
      </c>
    </row>
    <row r="1424" spans="1:13" x14ac:dyDescent="0.2">
      <c r="A1424" s="1" t="s">
        <v>20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44.475990000000003</v>
      </c>
      <c r="L1424" s="2">
        <v>84.152500000000003</v>
      </c>
      <c r="M1424" s="3">
        <f t="shared" si="91"/>
        <v>0.89208829303181325</v>
      </c>
    </row>
    <row r="1425" spans="1:13" x14ac:dyDescent="0.2">
      <c r="A1425" s="1" t="s">
        <v>19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73.194000000000003</v>
      </c>
      <c r="G1425" s="2">
        <v>40.680039999999998</v>
      </c>
      <c r="H1425" s="3">
        <f t="shared" si="89"/>
        <v>-0.44421619258409162</v>
      </c>
      <c r="I1425" s="2">
        <v>0</v>
      </c>
      <c r="J1425" s="3" t="str">
        <f t="shared" si="90"/>
        <v/>
      </c>
      <c r="K1425" s="2">
        <v>623.85874000000001</v>
      </c>
      <c r="L1425" s="2">
        <v>458.16088999999999</v>
      </c>
      <c r="M1425" s="3">
        <f t="shared" si="91"/>
        <v>-0.26560155268482732</v>
      </c>
    </row>
    <row r="1426" spans="1:13" x14ac:dyDescent="0.2">
      <c r="A1426" s="1" t="s">
        <v>18</v>
      </c>
      <c r="B1426" s="1" t="s">
        <v>47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17</v>
      </c>
      <c r="B1427" s="1" t="s">
        <v>47</v>
      </c>
      <c r="C1427" s="2">
        <v>0</v>
      </c>
      <c r="D1427" s="2">
        <v>0</v>
      </c>
      <c r="E1427" s="3" t="str">
        <f t="shared" si="88"/>
        <v/>
      </c>
      <c r="F1427" s="2">
        <v>27.523</v>
      </c>
      <c r="G1427" s="2">
        <v>79.892200000000003</v>
      </c>
      <c r="H1427" s="3">
        <f t="shared" si="89"/>
        <v>1.9027431602659597</v>
      </c>
      <c r="I1427" s="2">
        <v>28.934090000000001</v>
      </c>
      <c r="J1427" s="3">
        <f t="shared" si="90"/>
        <v>1.7611789415184647</v>
      </c>
      <c r="K1427" s="2">
        <v>83.149190000000004</v>
      </c>
      <c r="L1427" s="2">
        <v>136.26495</v>
      </c>
      <c r="M1427" s="3">
        <f t="shared" si="91"/>
        <v>0.63880069066216993</v>
      </c>
    </row>
    <row r="1428" spans="1:13" x14ac:dyDescent="0.2">
      <c r="A1428" s="1" t="s">
        <v>14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4.2623199999999999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96.514650000000003</v>
      </c>
      <c r="L1428" s="2">
        <v>29.02402</v>
      </c>
      <c r="M1428" s="3">
        <f t="shared" si="91"/>
        <v>-0.69927860692651322</v>
      </c>
    </row>
    <row r="1429" spans="1:13" x14ac:dyDescent="0.2">
      <c r="A1429" s="1" t="s">
        <v>13</v>
      </c>
      <c r="B1429" s="1" t="s">
        <v>47</v>
      </c>
      <c r="C1429" s="2">
        <v>0</v>
      </c>
      <c r="D1429" s="2">
        <v>0</v>
      </c>
      <c r="E1429" s="3" t="str">
        <f t="shared" si="88"/>
        <v/>
      </c>
      <c r="F1429" s="2">
        <v>19.876460000000002</v>
      </c>
      <c r="G1429" s="2">
        <v>0</v>
      </c>
      <c r="H1429" s="3">
        <f t="shared" si="89"/>
        <v>-1</v>
      </c>
      <c r="I1429" s="2">
        <v>0</v>
      </c>
      <c r="J1429" s="3" t="str">
        <f t="shared" si="90"/>
        <v/>
      </c>
      <c r="K1429" s="2">
        <v>20.076460000000001</v>
      </c>
      <c r="L1429" s="2">
        <v>3.9849999999999999</v>
      </c>
      <c r="M1429" s="3">
        <f t="shared" si="91"/>
        <v>-0.80150883173627219</v>
      </c>
    </row>
    <row r="1430" spans="1:13" x14ac:dyDescent="0.2">
      <c r="A1430" s="1" t="s">
        <v>12</v>
      </c>
      <c r="B1430" s="1" t="s">
        <v>47</v>
      </c>
      <c r="C1430" s="2">
        <v>5.7650899999999998</v>
      </c>
      <c r="D1430" s="2">
        <v>0</v>
      </c>
      <c r="E1430" s="3">
        <f t="shared" si="88"/>
        <v>-1</v>
      </c>
      <c r="F1430" s="2">
        <v>5.7650899999999998</v>
      </c>
      <c r="G1430" s="2">
        <v>0</v>
      </c>
      <c r="H1430" s="3">
        <f t="shared" si="89"/>
        <v>-1</v>
      </c>
      <c r="I1430" s="2">
        <v>9.9074000000000009</v>
      </c>
      <c r="J1430" s="3">
        <f t="shared" si="90"/>
        <v>-1</v>
      </c>
      <c r="K1430" s="2">
        <v>60.791449999999998</v>
      </c>
      <c r="L1430" s="2">
        <v>287.93803000000003</v>
      </c>
      <c r="M1430" s="3">
        <f t="shared" si="91"/>
        <v>3.7364889305979716</v>
      </c>
    </row>
    <row r="1431" spans="1:13" x14ac:dyDescent="0.2">
      <c r="A1431" s="1" t="s">
        <v>11</v>
      </c>
      <c r="B1431" s="1" t="s">
        <v>47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63.458629999999999</v>
      </c>
      <c r="M1431" s="3" t="str">
        <f t="shared" si="91"/>
        <v/>
      </c>
    </row>
    <row r="1432" spans="1:13" x14ac:dyDescent="0.2">
      <c r="A1432" s="1" t="s">
        <v>10</v>
      </c>
      <c r="B1432" s="1" t="s">
        <v>47</v>
      </c>
      <c r="C1432" s="2">
        <v>276.78874999999999</v>
      </c>
      <c r="D1432" s="2">
        <v>3.7294200000000002</v>
      </c>
      <c r="E1432" s="3">
        <f t="shared" si="88"/>
        <v>-0.98652611422971492</v>
      </c>
      <c r="F1432" s="2">
        <v>1413.28999</v>
      </c>
      <c r="G1432" s="2">
        <v>1578.3652999999999</v>
      </c>
      <c r="H1432" s="3">
        <f t="shared" si="89"/>
        <v>0.11680215042066489</v>
      </c>
      <c r="I1432" s="2">
        <v>2111.5115799999999</v>
      </c>
      <c r="J1432" s="3">
        <f t="shared" si="90"/>
        <v>-0.25249507748378064</v>
      </c>
      <c r="K1432" s="2">
        <v>9730.9384300000002</v>
      </c>
      <c r="L1432" s="2">
        <v>13176.617749999999</v>
      </c>
      <c r="M1432" s="3">
        <f t="shared" si="91"/>
        <v>0.35409527506382532</v>
      </c>
    </row>
    <row r="1433" spans="1:13" x14ac:dyDescent="0.2">
      <c r="A1433" s="1" t="s">
        <v>9</v>
      </c>
      <c r="B1433" s="1" t="s">
        <v>47</v>
      </c>
      <c r="C1433" s="2">
        <v>44.953060000000001</v>
      </c>
      <c r="D1433" s="2">
        <v>0</v>
      </c>
      <c r="E1433" s="3">
        <f t="shared" si="88"/>
        <v>-1</v>
      </c>
      <c r="F1433" s="2">
        <v>356.33517999999998</v>
      </c>
      <c r="G1433" s="2">
        <v>8.7687500000000007</v>
      </c>
      <c r="H1433" s="3">
        <f t="shared" si="89"/>
        <v>-0.97539184876441332</v>
      </c>
      <c r="I1433" s="2">
        <v>227.30340000000001</v>
      </c>
      <c r="J1433" s="3">
        <f t="shared" si="90"/>
        <v>-0.96142270639154537</v>
      </c>
      <c r="K1433" s="2">
        <v>2550.06106</v>
      </c>
      <c r="L1433" s="2">
        <v>2399.2772500000001</v>
      </c>
      <c r="M1433" s="3">
        <f t="shared" si="91"/>
        <v>-5.9129490020917386E-2</v>
      </c>
    </row>
    <row r="1434" spans="1:13" x14ac:dyDescent="0.2">
      <c r="A1434" s="1" t="s">
        <v>8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49.683689999999999</v>
      </c>
      <c r="G1434" s="2">
        <v>316.51056999999997</v>
      </c>
      <c r="H1434" s="3">
        <f t="shared" si="89"/>
        <v>5.3705125364078228</v>
      </c>
      <c r="I1434" s="2">
        <v>15.94121</v>
      </c>
      <c r="J1434" s="3">
        <f t="shared" si="90"/>
        <v>18.854864844011214</v>
      </c>
      <c r="K1434" s="2">
        <v>152.54544999999999</v>
      </c>
      <c r="L1434" s="2">
        <v>409.92766999999998</v>
      </c>
      <c r="M1434" s="3">
        <f t="shared" si="91"/>
        <v>1.687249406652247</v>
      </c>
    </row>
    <row r="1435" spans="1:13" x14ac:dyDescent="0.2">
      <c r="A1435" s="1" t="s">
        <v>7</v>
      </c>
      <c r="B1435" s="1" t="s">
        <v>47</v>
      </c>
      <c r="C1435" s="2">
        <v>51.486490000000003</v>
      </c>
      <c r="D1435" s="2">
        <v>0</v>
      </c>
      <c r="E1435" s="3">
        <f t="shared" si="88"/>
        <v>-1</v>
      </c>
      <c r="F1435" s="2">
        <v>1475.3103699999999</v>
      </c>
      <c r="G1435" s="2">
        <v>629.18843000000004</v>
      </c>
      <c r="H1435" s="3">
        <f t="shared" si="89"/>
        <v>-0.57352131267131257</v>
      </c>
      <c r="I1435" s="2">
        <v>643.02815999999996</v>
      </c>
      <c r="J1435" s="3">
        <f t="shared" si="90"/>
        <v>-2.1522743265240396E-2</v>
      </c>
      <c r="K1435" s="2">
        <v>6892.0676299999996</v>
      </c>
      <c r="L1435" s="2">
        <v>6574.7926200000002</v>
      </c>
      <c r="M1435" s="3">
        <f t="shared" si="91"/>
        <v>-4.6034807989833837E-2</v>
      </c>
    </row>
    <row r="1436" spans="1:13" x14ac:dyDescent="0.2">
      <c r="A1436" s="1" t="s">
        <v>6</v>
      </c>
      <c r="B1436" s="1" t="s">
        <v>47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0.39945999999999998</v>
      </c>
      <c r="L1436" s="2">
        <v>13.17604</v>
      </c>
      <c r="M1436" s="3">
        <f t="shared" si="91"/>
        <v>31.984629249486808</v>
      </c>
    </row>
    <row r="1437" spans="1:13" x14ac:dyDescent="0.2">
      <c r="A1437" s="1" t="s">
        <v>4</v>
      </c>
      <c r="B1437" s="1" t="s">
        <v>47</v>
      </c>
      <c r="C1437" s="2">
        <v>65.564430000000002</v>
      </c>
      <c r="D1437" s="2">
        <v>0</v>
      </c>
      <c r="E1437" s="3">
        <f t="shared" si="88"/>
        <v>-1</v>
      </c>
      <c r="F1437" s="2">
        <v>1369.2823599999999</v>
      </c>
      <c r="G1437" s="2">
        <v>1381.84519</v>
      </c>
      <c r="H1437" s="3">
        <f t="shared" si="89"/>
        <v>9.1747548694047776E-3</v>
      </c>
      <c r="I1437" s="2">
        <v>925.79324999999994</v>
      </c>
      <c r="J1437" s="3">
        <f t="shared" si="90"/>
        <v>0.49260668081129344</v>
      </c>
      <c r="K1437" s="2">
        <v>7599.0204800000001</v>
      </c>
      <c r="L1437" s="2">
        <v>9463.5388000000003</v>
      </c>
      <c r="M1437" s="3">
        <f t="shared" si="91"/>
        <v>0.24536298130887513</v>
      </c>
    </row>
    <row r="1438" spans="1:13" x14ac:dyDescent="0.2">
      <c r="A1438" s="1" t="s">
        <v>3</v>
      </c>
      <c r="B1438" s="1" t="s">
        <v>47</v>
      </c>
      <c r="C1438" s="2">
        <v>0</v>
      </c>
      <c r="D1438" s="2">
        <v>0</v>
      </c>
      <c r="E1438" s="3" t="str">
        <f t="shared" si="88"/>
        <v/>
      </c>
      <c r="F1438" s="2">
        <v>11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1533.8150000000001</v>
      </c>
      <c r="L1438" s="2">
        <v>117.26</v>
      </c>
      <c r="M1438" s="3">
        <f t="shared" si="91"/>
        <v>-0.92355010219615796</v>
      </c>
    </row>
    <row r="1439" spans="1:13" x14ac:dyDescent="0.2">
      <c r="A1439" s="1" t="s">
        <v>27</v>
      </c>
      <c r="B1439" s="1" t="s">
        <v>47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118.88</v>
      </c>
      <c r="L1439" s="2">
        <v>72.900000000000006</v>
      </c>
      <c r="M1439" s="3">
        <f t="shared" si="91"/>
        <v>-0.38677658142664861</v>
      </c>
    </row>
    <row r="1440" spans="1:13" x14ac:dyDescent="0.2">
      <c r="A1440" s="1" t="s">
        <v>2</v>
      </c>
      <c r="B1440" s="1" t="s">
        <v>47</v>
      </c>
      <c r="C1440" s="2">
        <v>0</v>
      </c>
      <c r="D1440" s="2">
        <v>0</v>
      </c>
      <c r="E1440" s="3" t="str">
        <f t="shared" si="88"/>
        <v/>
      </c>
      <c r="F1440" s="2">
        <v>80.87706</v>
      </c>
      <c r="G1440" s="2">
        <v>161.16381000000001</v>
      </c>
      <c r="H1440" s="3">
        <f t="shared" si="89"/>
        <v>0.99270114418105715</v>
      </c>
      <c r="I1440" s="2">
        <v>22.726739999999999</v>
      </c>
      <c r="J1440" s="3">
        <f t="shared" si="90"/>
        <v>6.0913738618033211</v>
      </c>
      <c r="K1440" s="2">
        <v>1305.2380900000001</v>
      </c>
      <c r="L1440" s="2">
        <v>740.92241999999999</v>
      </c>
      <c r="M1440" s="3">
        <f t="shared" si="91"/>
        <v>-0.43234692147238829</v>
      </c>
    </row>
    <row r="1441" spans="1:13" x14ac:dyDescent="0.2">
      <c r="A1441" s="1" t="s">
        <v>26</v>
      </c>
      <c r="B1441" s="1" t="s">
        <v>47</v>
      </c>
      <c r="C1441" s="2">
        <v>3.7150099999999999</v>
      </c>
      <c r="D1441" s="2">
        <v>27.181640000000002</v>
      </c>
      <c r="E1441" s="3">
        <f t="shared" si="88"/>
        <v>6.3167070882716336</v>
      </c>
      <c r="F1441" s="2">
        <v>157.59583000000001</v>
      </c>
      <c r="G1441" s="2">
        <v>173.96806000000001</v>
      </c>
      <c r="H1441" s="3">
        <f t="shared" si="89"/>
        <v>0.10388745692065582</v>
      </c>
      <c r="I1441" s="2">
        <v>88.542019999999994</v>
      </c>
      <c r="J1441" s="3">
        <f t="shared" si="90"/>
        <v>0.96480789573131509</v>
      </c>
      <c r="K1441" s="2">
        <v>4680.23981</v>
      </c>
      <c r="L1441" s="2">
        <v>4787.6815100000003</v>
      </c>
      <c r="M1441" s="3">
        <f t="shared" si="91"/>
        <v>2.2956451883178186E-2</v>
      </c>
    </row>
    <row r="1442" spans="1:13" x14ac:dyDescent="0.2">
      <c r="A1442" s="6" t="s">
        <v>0</v>
      </c>
      <c r="B1442" s="6" t="s">
        <v>47</v>
      </c>
      <c r="C1442" s="5">
        <v>448.27283</v>
      </c>
      <c r="D1442" s="5">
        <v>30.911059999999999</v>
      </c>
      <c r="E1442" s="4">
        <f t="shared" si="88"/>
        <v>-0.93104409205438576</v>
      </c>
      <c r="F1442" s="5">
        <v>5097.5204100000001</v>
      </c>
      <c r="G1442" s="5">
        <v>4563.0318600000001</v>
      </c>
      <c r="H1442" s="4">
        <f t="shared" si="89"/>
        <v>-0.10485265521477338</v>
      </c>
      <c r="I1442" s="5">
        <v>4214.9651599999997</v>
      </c>
      <c r="J1442" s="4">
        <f t="shared" si="90"/>
        <v>8.2578784589526721E-2</v>
      </c>
      <c r="K1442" s="5">
        <v>36198.905859999999</v>
      </c>
      <c r="L1442" s="5">
        <v>40047.973330000001</v>
      </c>
      <c r="M1442" s="4">
        <f t="shared" si="91"/>
        <v>0.10633104450411701</v>
      </c>
    </row>
    <row r="1443" spans="1:13" x14ac:dyDescent="0.2">
      <c r="A1443" s="1" t="s">
        <v>22</v>
      </c>
      <c r="B1443" s="1" t="s">
        <v>46</v>
      </c>
      <c r="C1443" s="2">
        <v>0</v>
      </c>
      <c r="D1443" s="2">
        <v>0</v>
      </c>
      <c r="E1443" s="3" t="str">
        <f t="shared" si="88"/>
        <v/>
      </c>
      <c r="F1443" s="2">
        <v>25.168759999999999</v>
      </c>
      <c r="G1443" s="2">
        <v>53.47513</v>
      </c>
      <c r="H1443" s="3">
        <f t="shared" si="89"/>
        <v>1.1246628757237147</v>
      </c>
      <c r="I1443" s="2">
        <v>0.6</v>
      </c>
      <c r="J1443" s="3">
        <f t="shared" si="90"/>
        <v>88.125216666666674</v>
      </c>
      <c r="K1443" s="2">
        <v>90.620500000000007</v>
      </c>
      <c r="L1443" s="2">
        <v>298.45969000000002</v>
      </c>
      <c r="M1443" s="3">
        <f t="shared" si="91"/>
        <v>2.2935118433467041</v>
      </c>
    </row>
    <row r="1444" spans="1:13" x14ac:dyDescent="0.2">
      <c r="A1444" s="1" t="s">
        <v>21</v>
      </c>
      <c r="B1444" s="1" t="s">
        <v>46</v>
      </c>
      <c r="C1444" s="2">
        <v>0</v>
      </c>
      <c r="D1444" s="2">
        <v>0</v>
      </c>
      <c r="E1444" s="3" t="str">
        <f t="shared" si="88"/>
        <v/>
      </c>
      <c r="F1444" s="2">
        <v>344.87682999999998</v>
      </c>
      <c r="G1444" s="2">
        <v>99.319249999999997</v>
      </c>
      <c r="H1444" s="3">
        <f t="shared" si="89"/>
        <v>-0.7120153012308772</v>
      </c>
      <c r="I1444" s="2">
        <v>105.91143</v>
      </c>
      <c r="J1444" s="3">
        <f t="shared" si="90"/>
        <v>-6.2242384981488819E-2</v>
      </c>
      <c r="K1444" s="2">
        <v>2637.2252899999999</v>
      </c>
      <c r="L1444" s="2">
        <v>1232.70334</v>
      </c>
      <c r="M1444" s="3">
        <f t="shared" si="91"/>
        <v>-0.53257564127181567</v>
      </c>
    </row>
    <row r="1445" spans="1:13" x14ac:dyDescent="0.2">
      <c r="A1445" s="1" t="s">
        <v>20</v>
      </c>
      <c r="B1445" s="1" t="s">
        <v>46</v>
      </c>
      <c r="C1445" s="2">
        <v>0</v>
      </c>
      <c r="D1445" s="2">
        <v>2.41364</v>
      </c>
      <c r="E1445" s="3" t="str">
        <f t="shared" si="88"/>
        <v/>
      </c>
      <c r="F1445" s="2">
        <v>13.62265</v>
      </c>
      <c r="G1445" s="2">
        <v>151.81790000000001</v>
      </c>
      <c r="H1445" s="3">
        <f t="shared" si="89"/>
        <v>10.144520339287878</v>
      </c>
      <c r="I1445" s="2">
        <v>8.8897600000000008</v>
      </c>
      <c r="J1445" s="3">
        <f t="shared" si="90"/>
        <v>16.077840121668075</v>
      </c>
      <c r="K1445" s="2">
        <v>194.2465</v>
      </c>
      <c r="L1445" s="2">
        <v>403.32231000000002</v>
      </c>
      <c r="M1445" s="3">
        <f t="shared" si="91"/>
        <v>1.0763427397662251</v>
      </c>
    </row>
    <row r="1446" spans="1:13" x14ac:dyDescent="0.2">
      <c r="A1446" s="1" t="s">
        <v>19</v>
      </c>
      <c r="B1446" s="1" t="s">
        <v>46</v>
      </c>
      <c r="C1446" s="2">
        <v>62.068190000000001</v>
      </c>
      <c r="D1446" s="2">
        <v>0</v>
      </c>
      <c r="E1446" s="3">
        <f t="shared" si="88"/>
        <v>-1</v>
      </c>
      <c r="F1446" s="2">
        <v>62.274189999999997</v>
      </c>
      <c r="G1446" s="2">
        <v>7.3013399999999997</v>
      </c>
      <c r="H1446" s="3">
        <f t="shared" si="89"/>
        <v>-0.88275495835433593</v>
      </c>
      <c r="I1446" s="2">
        <v>13.1678</v>
      </c>
      <c r="J1446" s="3">
        <f t="shared" si="90"/>
        <v>-0.44551557587448165</v>
      </c>
      <c r="K1446" s="2">
        <v>145.83340000000001</v>
      </c>
      <c r="L1446" s="2">
        <v>192.77005</v>
      </c>
      <c r="M1446" s="3">
        <f t="shared" si="91"/>
        <v>0.32185116715375206</v>
      </c>
    </row>
    <row r="1447" spans="1:13" x14ac:dyDescent="0.2">
      <c r="A1447" s="1" t="s">
        <v>18</v>
      </c>
      <c r="B1447" s="1" t="s">
        <v>46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9.8043300000000002</v>
      </c>
      <c r="L1447" s="2">
        <v>9.4263399999999997</v>
      </c>
      <c r="M1447" s="3">
        <f t="shared" si="91"/>
        <v>-3.8553373866444751E-2</v>
      </c>
    </row>
    <row r="1448" spans="1:13" x14ac:dyDescent="0.2">
      <c r="A1448" s="1" t="s">
        <v>17</v>
      </c>
      <c r="B1448" s="1" t="s">
        <v>46</v>
      </c>
      <c r="C1448" s="2">
        <v>0</v>
      </c>
      <c r="D1448" s="2">
        <v>33.908050000000003</v>
      </c>
      <c r="E1448" s="3" t="str">
        <f t="shared" si="88"/>
        <v/>
      </c>
      <c r="F1448" s="2">
        <v>65.072890000000001</v>
      </c>
      <c r="G1448" s="2">
        <v>54.082619999999999</v>
      </c>
      <c r="H1448" s="3">
        <f t="shared" si="89"/>
        <v>-0.16889168438653945</v>
      </c>
      <c r="I1448" s="2">
        <v>13.45834</v>
      </c>
      <c r="J1448" s="3">
        <f t="shared" si="90"/>
        <v>3.018520857698646</v>
      </c>
      <c r="K1448" s="2">
        <v>313.54942</v>
      </c>
      <c r="L1448" s="2">
        <v>250.71498</v>
      </c>
      <c r="M1448" s="3">
        <f t="shared" si="91"/>
        <v>-0.20039724519343716</v>
      </c>
    </row>
    <row r="1449" spans="1:13" x14ac:dyDescent="0.2">
      <c r="A1449" s="1" t="s">
        <v>16</v>
      </c>
      <c r="B1449" s="1" t="s">
        <v>46</v>
      </c>
      <c r="C1449" s="2">
        <v>308.95</v>
      </c>
      <c r="D1449" s="2">
        <v>675.75810999999999</v>
      </c>
      <c r="E1449" s="3">
        <f t="shared" si="88"/>
        <v>1.1872733775691859</v>
      </c>
      <c r="F1449" s="2">
        <v>7509.8764199999996</v>
      </c>
      <c r="G1449" s="2">
        <v>10983.22472</v>
      </c>
      <c r="H1449" s="3">
        <f t="shared" si="89"/>
        <v>0.46250405542625428</v>
      </c>
      <c r="I1449" s="2">
        <v>15605.99005</v>
      </c>
      <c r="J1449" s="3">
        <f t="shared" si="90"/>
        <v>-0.29621737007323035</v>
      </c>
      <c r="K1449" s="2">
        <v>68182.782000000007</v>
      </c>
      <c r="L1449" s="2">
        <v>94474.061990000002</v>
      </c>
      <c r="M1449" s="3">
        <f t="shared" si="91"/>
        <v>0.38559998901188863</v>
      </c>
    </row>
    <row r="1450" spans="1:13" x14ac:dyDescent="0.2">
      <c r="A1450" s="1" t="s">
        <v>15</v>
      </c>
      <c r="B1450" s="1" t="s">
        <v>46</v>
      </c>
      <c r="C1450" s="2">
        <v>0</v>
      </c>
      <c r="D1450" s="2">
        <v>0</v>
      </c>
      <c r="E1450" s="3" t="str">
        <f t="shared" si="88"/>
        <v/>
      </c>
      <c r="F1450" s="2">
        <v>1.24</v>
      </c>
      <c r="G1450" s="2">
        <v>0</v>
      </c>
      <c r="H1450" s="3">
        <f t="shared" si="89"/>
        <v>-1</v>
      </c>
      <c r="I1450" s="2">
        <v>0</v>
      </c>
      <c r="J1450" s="3" t="str">
        <f t="shared" si="90"/>
        <v/>
      </c>
      <c r="K1450" s="2">
        <v>1.24</v>
      </c>
      <c r="L1450" s="2">
        <v>0</v>
      </c>
      <c r="M1450" s="3">
        <f t="shared" si="91"/>
        <v>-1</v>
      </c>
    </row>
    <row r="1451" spans="1:13" x14ac:dyDescent="0.2">
      <c r="A1451" s="1" t="s">
        <v>14</v>
      </c>
      <c r="B1451" s="1" t="s">
        <v>46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0.94474000000000002</v>
      </c>
      <c r="L1451" s="2">
        <v>8.4933399999999999</v>
      </c>
      <c r="M1451" s="3">
        <f t="shared" si="91"/>
        <v>7.9901348519169293</v>
      </c>
    </row>
    <row r="1452" spans="1:13" x14ac:dyDescent="0.2">
      <c r="A1452" s="1" t="s">
        <v>13</v>
      </c>
      <c r="B1452" s="1" t="s">
        <v>46</v>
      </c>
      <c r="C1452" s="2">
        <v>130.642</v>
      </c>
      <c r="D1452" s="2">
        <v>0</v>
      </c>
      <c r="E1452" s="3">
        <f t="shared" si="88"/>
        <v>-1</v>
      </c>
      <c r="F1452" s="2">
        <v>527.94434000000001</v>
      </c>
      <c r="G1452" s="2">
        <v>434.65611999999999</v>
      </c>
      <c r="H1452" s="3">
        <f t="shared" si="89"/>
        <v>-0.17670086206436086</v>
      </c>
      <c r="I1452" s="2">
        <v>228.98740000000001</v>
      </c>
      <c r="J1452" s="3">
        <f t="shared" si="90"/>
        <v>0.89816609996881902</v>
      </c>
      <c r="K1452" s="2">
        <v>578.9325</v>
      </c>
      <c r="L1452" s="2">
        <v>2209.11139</v>
      </c>
      <c r="M1452" s="3">
        <f t="shared" si="91"/>
        <v>2.8158358530571355</v>
      </c>
    </row>
    <row r="1453" spans="1:13" x14ac:dyDescent="0.2">
      <c r="A1453" s="1" t="s">
        <v>12</v>
      </c>
      <c r="B1453" s="1" t="s">
        <v>46</v>
      </c>
      <c r="C1453" s="2">
        <v>6.7322100000000002</v>
      </c>
      <c r="D1453" s="2">
        <v>24.524609999999999</v>
      </c>
      <c r="E1453" s="3">
        <f t="shared" si="88"/>
        <v>2.6428765591091183</v>
      </c>
      <c r="F1453" s="2">
        <v>162.75944999999999</v>
      </c>
      <c r="G1453" s="2">
        <v>223.28124</v>
      </c>
      <c r="H1453" s="3">
        <f t="shared" si="89"/>
        <v>0.37184808624015386</v>
      </c>
      <c r="I1453" s="2">
        <v>148.02773999999999</v>
      </c>
      <c r="J1453" s="3">
        <f t="shared" si="90"/>
        <v>0.50837430876131728</v>
      </c>
      <c r="K1453" s="2">
        <v>1140.2843</v>
      </c>
      <c r="L1453" s="2">
        <v>1519.5167300000001</v>
      </c>
      <c r="M1453" s="3">
        <f t="shared" si="91"/>
        <v>0.33257708625822535</v>
      </c>
    </row>
    <row r="1454" spans="1:13" x14ac:dyDescent="0.2">
      <c r="A1454" s="1" t="s">
        <v>11</v>
      </c>
      <c r="B1454" s="1" t="s">
        <v>46</v>
      </c>
      <c r="C1454" s="2">
        <v>0</v>
      </c>
      <c r="D1454" s="2">
        <v>0</v>
      </c>
      <c r="E1454" s="3" t="str">
        <f t="shared" si="88"/>
        <v/>
      </c>
      <c r="F1454" s="2">
        <v>14.270099999999999</v>
      </c>
      <c r="G1454" s="2">
        <v>130.04124999999999</v>
      </c>
      <c r="H1454" s="3">
        <f t="shared" si="89"/>
        <v>8.1128478426920623</v>
      </c>
      <c r="I1454" s="2">
        <v>35.3429</v>
      </c>
      <c r="J1454" s="3">
        <f t="shared" si="90"/>
        <v>2.6794165164714836</v>
      </c>
      <c r="K1454" s="2">
        <v>284.8605</v>
      </c>
      <c r="L1454" s="2">
        <v>335.20236</v>
      </c>
      <c r="M1454" s="3">
        <f t="shared" si="91"/>
        <v>0.1767246073077875</v>
      </c>
    </row>
    <row r="1455" spans="1:13" x14ac:dyDescent="0.2">
      <c r="A1455" s="1" t="s">
        <v>10</v>
      </c>
      <c r="B1455" s="1" t="s">
        <v>46</v>
      </c>
      <c r="C1455" s="2">
        <v>27.917639999999999</v>
      </c>
      <c r="D1455" s="2">
        <v>6.1539099999999998</v>
      </c>
      <c r="E1455" s="3">
        <f t="shared" si="88"/>
        <v>-0.77956911830656173</v>
      </c>
      <c r="F1455" s="2">
        <v>779.58228999999994</v>
      </c>
      <c r="G1455" s="2">
        <v>907.34771000000001</v>
      </c>
      <c r="H1455" s="3">
        <f t="shared" si="89"/>
        <v>0.16388958758927186</v>
      </c>
      <c r="I1455" s="2">
        <v>539.15750000000003</v>
      </c>
      <c r="J1455" s="3">
        <f t="shared" si="90"/>
        <v>0.68289917139240375</v>
      </c>
      <c r="K1455" s="2">
        <v>4252.47361</v>
      </c>
      <c r="L1455" s="2">
        <v>4732.60682</v>
      </c>
      <c r="M1455" s="3">
        <f t="shared" si="91"/>
        <v>0.11290680531701169</v>
      </c>
    </row>
    <row r="1456" spans="1:13" x14ac:dyDescent="0.2">
      <c r="A1456" s="1" t="s">
        <v>28</v>
      </c>
      <c r="B1456" s="1" t="s">
        <v>46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5.1418200000000001</v>
      </c>
      <c r="H1456" s="3" t="str">
        <f t="shared" si="89"/>
        <v/>
      </c>
      <c r="I1456" s="2">
        <v>6.9272</v>
      </c>
      <c r="J1456" s="3">
        <f t="shared" si="90"/>
        <v>-0.25773472687377297</v>
      </c>
      <c r="K1456" s="2">
        <v>10.08231</v>
      </c>
      <c r="L1456" s="2">
        <v>23.31654</v>
      </c>
      <c r="M1456" s="3">
        <f t="shared" si="91"/>
        <v>1.3126188343742653</v>
      </c>
    </row>
    <row r="1457" spans="1:13" x14ac:dyDescent="0.2">
      <c r="A1457" s="1" t="s">
        <v>9</v>
      </c>
      <c r="B1457" s="1" t="s">
        <v>46</v>
      </c>
      <c r="C1457" s="2">
        <v>38.944719999999997</v>
      </c>
      <c r="D1457" s="2">
        <v>0</v>
      </c>
      <c r="E1457" s="3">
        <f t="shared" si="88"/>
        <v>-1</v>
      </c>
      <c r="F1457" s="2">
        <v>2853.0574999999999</v>
      </c>
      <c r="G1457" s="2">
        <v>1745.9269999999999</v>
      </c>
      <c r="H1457" s="3">
        <f t="shared" si="89"/>
        <v>-0.38805053876411533</v>
      </c>
      <c r="I1457" s="2">
        <v>1199.8696399999999</v>
      </c>
      <c r="J1457" s="3">
        <f t="shared" si="90"/>
        <v>0.45509723873003405</v>
      </c>
      <c r="K1457" s="2">
        <v>10262.68462</v>
      </c>
      <c r="L1457" s="2">
        <v>10235.583710000001</v>
      </c>
      <c r="M1457" s="3">
        <f t="shared" si="91"/>
        <v>-2.640723261356448E-3</v>
      </c>
    </row>
    <row r="1458" spans="1:13" x14ac:dyDescent="0.2">
      <c r="A1458" s="1" t="s">
        <v>8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99.552769999999995</v>
      </c>
      <c r="G1458" s="2">
        <v>119.83185</v>
      </c>
      <c r="H1458" s="3">
        <f t="shared" si="89"/>
        <v>0.2037018156300423</v>
      </c>
      <c r="I1458" s="2">
        <v>409.29090000000002</v>
      </c>
      <c r="J1458" s="3">
        <f t="shared" si="90"/>
        <v>-0.70722082997691871</v>
      </c>
      <c r="K1458" s="2">
        <v>839.94808</v>
      </c>
      <c r="L1458" s="2">
        <v>1958.2792899999999</v>
      </c>
      <c r="M1458" s="3">
        <f t="shared" si="91"/>
        <v>1.3314289735622706</v>
      </c>
    </row>
    <row r="1459" spans="1:13" x14ac:dyDescent="0.2">
      <c r="A1459" s="1" t="s">
        <v>7</v>
      </c>
      <c r="B1459" s="1" t="s">
        <v>46</v>
      </c>
      <c r="C1459" s="2">
        <v>8.35398</v>
      </c>
      <c r="D1459" s="2">
        <v>1.708</v>
      </c>
      <c r="E1459" s="3">
        <f t="shared" si="88"/>
        <v>-0.79554655385816098</v>
      </c>
      <c r="F1459" s="2">
        <v>116.89672</v>
      </c>
      <c r="G1459" s="2">
        <v>69.245369999999994</v>
      </c>
      <c r="H1459" s="3">
        <f t="shared" si="89"/>
        <v>-0.40763633060020854</v>
      </c>
      <c r="I1459" s="2">
        <v>52.5503</v>
      </c>
      <c r="J1459" s="3">
        <f t="shared" si="90"/>
        <v>0.31769694939895676</v>
      </c>
      <c r="K1459" s="2">
        <v>964.29908999999998</v>
      </c>
      <c r="L1459" s="2">
        <v>676.73783000000003</v>
      </c>
      <c r="M1459" s="3">
        <f t="shared" si="91"/>
        <v>-0.29820754056710763</v>
      </c>
    </row>
    <row r="1460" spans="1:13" x14ac:dyDescent="0.2">
      <c r="A1460" s="1" t="s">
        <v>6</v>
      </c>
      <c r="B1460" s="1" t="s">
        <v>46</v>
      </c>
      <c r="C1460" s="2">
        <v>35.541780000000003</v>
      </c>
      <c r="D1460" s="2">
        <v>5.1440799999999998</v>
      </c>
      <c r="E1460" s="3">
        <f t="shared" si="88"/>
        <v>-0.85526667488234975</v>
      </c>
      <c r="F1460" s="2">
        <v>1456.9533899999999</v>
      </c>
      <c r="G1460" s="2">
        <v>2659.9975199999999</v>
      </c>
      <c r="H1460" s="3">
        <f t="shared" si="89"/>
        <v>0.8257258868109707</v>
      </c>
      <c r="I1460" s="2">
        <v>1308.71507</v>
      </c>
      <c r="J1460" s="3">
        <f t="shared" si="90"/>
        <v>1.0325260868280517</v>
      </c>
      <c r="K1460" s="2">
        <v>8986.5911199999991</v>
      </c>
      <c r="L1460" s="2">
        <v>11035.84346</v>
      </c>
      <c r="M1460" s="3">
        <f t="shared" si="91"/>
        <v>0.22803444739344059</v>
      </c>
    </row>
    <row r="1461" spans="1:13" x14ac:dyDescent="0.2">
      <c r="A1461" s="1" t="s">
        <v>5</v>
      </c>
      <c r="B1461" s="1" t="s">
        <v>46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7.1000000000000004E-3</v>
      </c>
      <c r="M1461" s="3" t="str">
        <f t="shared" si="91"/>
        <v/>
      </c>
    </row>
    <row r="1462" spans="1:13" x14ac:dyDescent="0.2">
      <c r="A1462" s="1" t="s">
        <v>4</v>
      </c>
      <c r="B1462" s="1" t="s">
        <v>46</v>
      </c>
      <c r="C1462" s="2">
        <v>0.22</v>
      </c>
      <c r="D1462" s="2">
        <v>0</v>
      </c>
      <c r="E1462" s="3">
        <f t="shared" si="88"/>
        <v>-1</v>
      </c>
      <c r="F1462" s="2">
        <v>5.3391799999999998</v>
      </c>
      <c r="G1462" s="2">
        <v>18.7866</v>
      </c>
      <c r="H1462" s="3">
        <f t="shared" si="89"/>
        <v>2.5186302016414506</v>
      </c>
      <c r="I1462" s="2">
        <v>0.69</v>
      </c>
      <c r="J1462" s="3">
        <f t="shared" si="90"/>
        <v>26.226956521739133</v>
      </c>
      <c r="K1462" s="2">
        <v>80.625950000000003</v>
      </c>
      <c r="L1462" s="2">
        <v>250.65170000000001</v>
      </c>
      <c r="M1462" s="3">
        <f t="shared" si="91"/>
        <v>2.1088216634966783</v>
      </c>
    </row>
    <row r="1463" spans="1:13" x14ac:dyDescent="0.2">
      <c r="A1463" s="1" t="s">
        <v>24</v>
      </c>
      <c r="B1463" s="1" t="s">
        <v>46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11.67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11.67</v>
      </c>
      <c r="M1463" s="3" t="str">
        <f t="shared" si="91"/>
        <v/>
      </c>
    </row>
    <row r="1464" spans="1:13" x14ac:dyDescent="0.2">
      <c r="A1464" s="1" t="s">
        <v>3</v>
      </c>
      <c r="B1464" s="1" t="s">
        <v>46</v>
      </c>
      <c r="C1464" s="2">
        <v>0</v>
      </c>
      <c r="D1464" s="2">
        <v>4.8613900000000001</v>
      </c>
      <c r="E1464" s="3" t="str">
        <f t="shared" si="88"/>
        <v/>
      </c>
      <c r="F1464" s="2">
        <v>29.117000000000001</v>
      </c>
      <c r="G1464" s="2">
        <v>46.337220000000002</v>
      </c>
      <c r="H1464" s="3">
        <f t="shared" si="89"/>
        <v>0.59141463749699485</v>
      </c>
      <c r="I1464" s="2">
        <v>36.90448</v>
      </c>
      <c r="J1464" s="3">
        <f t="shared" si="90"/>
        <v>0.25559877825131272</v>
      </c>
      <c r="K1464" s="2">
        <v>709.59978000000001</v>
      </c>
      <c r="L1464" s="2">
        <v>872.25715000000002</v>
      </c>
      <c r="M1464" s="3">
        <f t="shared" si="91"/>
        <v>0.22922409868841842</v>
      </c>
    </row>
    <row r="1465" spans="1:13" x14ac:dyDescent="0.2">
      <c r="A1465" s="1" t="s">
        <v>27</v>
      </c>
      <c r="B1465" s="1" t="s">
        <v>46</v>
      </c>
      <c r="C1465" s="2">
        <v>0</v>
      </c>
      <c r="D1465" s="2">
        <v>0</v>
      </c>
      <c r="E1465" s="3" t="str">
        <f t="shared" si="88"/>
        <v/>
      </c>
      <c r="F1465" s="2">
        <v>33.822099999999999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48.822099999999999</v>
      </c>
      <c r="L1465" s="2">
        <v>24.6</v>
      </c>
      <c r="M1465" s="3">
        <f t="shared" si="91"/>
        <v>-0.49612982645154546</v>
      </c>
    </row>
    <row r="1466" spans="1:13" x14ac:dyDescent="0.2">
      <c r="A1466" s="1" t="s">
        <v>2</v>
      </c>
      <c r="B1466" s="1" t="s">
        <v>46</v>
      </c>
      <c r="C1466" s="2">
        <v>0</v>
      </c>
      <c r="D1466" s="2">
        <v>3.2650800000000002</v>
      </c>
      <c r="E1466" s="3" t="str">
        <f t="shared" si="88"/>
        <v/>
      </c>
      <c r="F1466" s="2">
        <v>18.643740000000001</v>
      </c>
      <c r="G1466" s="2">
        <v>7.4027599999999998</v>
      </c>
      <c r="H1466" s="3">
        <f t="shared" si="89"/>
        <v>-0.60293589161831274</v>
      </c>
      <c r="I1466" s="2">
        <v>24.305689999999998</v>
      </c>
      <c r="J1466" s="3">
        <f t="shared" si="90"/>
        <v>-0.69543098755888022</v>
      </c>
      <c r="K1466" s="2">
        <v>314.87033000000002</v>
      </c>
      <c r="L1466" s="2">
        <v>157.70022</v>
      </c>
      <c r="M1466" s="3">
        <f t="shared" si="91"/>
        <v>-0.49915820903163532</v>
      </c>
    </row>
    <row r="1467" spans="1:13" x14ac:dyDescent="0.2">
      <c r="A1467" s="1" t="s">
        <v>26</v>
      </c>
      <c r="B1467" s="1" t="s">
        <v>46</v>
      </c>
      <c r="C1467" s="2">
        <v>0</v>
      </c>
      <c r="D1467" s="2">
        <v>19.329280000000001</v>
      </c>
      <c r="E1467" s="3" t="str">
        <f t="shared" si="88"/>
        <v/>
      </c>
      <c r="F1467" s="2">
        <v>55.436039999999998</v>
      </c>
      <c r="G1467" s="2">
        <v>166.04642999999999</v>
      </c>
      <c r="H1467" s="3">
        <f t="shared" si="89"/>
        <v>1.9952794247208132</v>
      </c>
      <c r="I1467" s="2">
        <v>118.50242</v>
      </c>
      <c r="J1467" s="3">
        <f t="shared" si="90"/>
        <v>0.40120708083429846</v>
      </c>
      <c r="K1467" s="2">
        <v>855.73496999999998</v>
      </c>
      <c r="L1467" s="2">
        <v>1016.56805</v>
      </c>
      <c r="M1467" s="3">
        <f t="shared" si="91"/>
        <v>0.18794730335725318</v>
      </c>
    </row>
    <row r="1468" spans="1:13" x14ac:dyDescent="0.2">
      <c r="A1468" s="1" t="s">
        <v>30</v>
      </c>
      <c r="B1468" s="1" t="s">
        <v>46</v>
      </c>
      <c r="C1468" s="2">
        <v>0</v>
      </c>
      <c r="D1468" s="2">
        <v>0.93</v>
      </c>
      <c r="E1468" s="3" t="str">
        <f t="shared" si="88"/>
        <v/>
      </c>
      <c r="F1468" s="2">
        <v>7.8405800000000001</v>
      </c>
      <c r="G1468" s="2">
        <v>9.2766000000000002</v>
      </c>
      <c r="H1468" s="3">
        <f t="shared" si="89"/>
        <v>0.18315226679658902</v>
      </c>
      <c r="I1468" s="2">
        <v>7.9343500000000002</v>
      </c>
      <c r="J1468" s="3">
        <f t="shared" si="90"/>
        <v>0.16916949718628493</v>
      </c>
      <c r="K1468" s="2">
        <v>17.992049999999999</v>
      </c>
      <c r="L1468" s="2">
        <v>51.101439999999997</v>
      </c>
      <c r="M1468" s="3">
        <f t="shared" si="91"/>
        <v>1.8402233208556003</v>
      </c>
    </row>
    <row r="1469" spans="1:13" x14ac:dyDescent="0.2">
      <c r="A1469" s="6" t="s">
        <v>0</v>
      </c>
      <c r="B1469" s="6" t="s">
        <v>46</v>
      </c>
      <c r="C1469" s="5">
        <v>619.37052000000006</v>
      </c>
      <c r="D1469" s="5">
        <v>777.99614999999994</v>
      </c>
      <c r="E1469" s="4">
        <f t="shared" si="88"/>
        <v>0.25610781410778127</v>
      </c>
      <c r="F1469" s="5">
        <v>14183.346939999999</v>
      </c>
      <c r="G1469" s="5">
        <v>17904.210449999999</v>
      </c>
      <c r="H1469" s="4">
        <f t="shared" si="89"/>
        <v>0.26234030132241837</v>
      </c>
      <c r="I1469" s="5">
        <v>19865.222969999999</v>
      </c>
      <c r="J1469" s="4">
        <f t="shared" si="90"/>
        <v>-9.871585750441747E-2</v>
      </c>
      <c r="K1469" s="5">
        <v>100924.04749</v>
      </c>
      <c r="L1469" s="5">
        <v>131980.70582999999</v>
      </c>
      <c r="M1469" s="4">
        <f t="shared" si="91"/>
        <v>0.30772307603970428</v>
      </c>
    </row>
    <row r="1470" spans="1:13" x14ac:dyDescent="0.2">
      <c r="A1470" s="1" t="s">
        <v>22</v>
      </c>
      <c r="B1470" s="1" t="s">
        <v>45</v>
      </c>
      <c r="C1470" s="2">
        <v>4875.7439999999997</v>
      </c>
      <c r="D1470" s="2">
        <v>0</v>
      </c>
      <c r="E1470" s="3">
        <f t="shared" si="88"/>
        <v>-1</v>
      </c>
      <c r="F1470" s="2">
        <v>9225.28262</v>
      </c>
      <c r="G1470" s="2">
        <v>3811.67751</v>
      </c>
      <c r="H1470" s="3">
        <f t="shared" si="89"/>
        <v>-0.58682268424639328</v>
      </c>
      <c r="I1470" s="2">
        <v>6974.2116699999997</v>
      </c>
      <c r="J1470" s="3">
        <f t="shared" si="90"/>
        <v>-0.45346116660092706</v>
      </c>
      <c r="K1470" s="2">
        <v>59489.121290000003</v>
      </c>
      <c r="L1470" s="2">
        <v>64059.514969999997</v>
      </c>
      <c r="M1470" s="3">
        <f t="shared" si="91"/>
        <v>7.6827385930278824E-2</v>
      </c>
    </row>
    <row r="1471" spans="1:13" x14ac:dyDescent="0.2">
      <c r="A1471" s="1" t="s">
        <v>21</v>
      </c>
      <c r="B1471" s="1" t="s">
        <v>45</v>
      </c>
      <c r="C1471" s="2">
        <v>0</v>
      </c>
      <c r="D1471" s="2">
        <v>0</v>
      </c>
      <c r="E1471" s="3" t="str">
        <f t="shared" si="88"/>
        <v/>
      </c>
      <c r="F1471" s="2">
        <v>0.36499999999999999</v>
      </c>
      <c r="G1471" s="2">
        <v>0</v>
      </c>
      <c r="H1471" s="3">
        <f t="shared" si="89"/>
        <v>-1</v>
      </c>
      <c r="I1471" s="2">
        <v>4.9722</v>
      </c>
      <c r="J1471" s="3">
        <f t="shared" si="90"/>
        <v>-1</v>
      </c>
      <c r="K1471" s="2">
        <v>14.47517</v>
      </c>
      <c r="L1471" s="2">
        <v>30.675889999999999</v>
      </c>
      <c r="M1471" s="3">
        <f t="shared" si="91"/>
        <v>1.1192075809817776</v>
      </c>
    </row>
    <row r="1472" spans="1:13" x14ac:dyDescent="0.2">
      <c r="A1472" s="1" t="s">
        <v>20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1926.2743</v>
      </c>
      <c r="G1472" s="2">
        <v>706.25927000000001</v>
      </c>
      <c r="H1472" s="3">
        <f t="shared" si="89"/>
        <v>-0.63335477714674382</v>
      </c>
      <c r="I1472" s="2">
        <v>629.92451000000005</v>
      </c>
      <c r="J1472" s="3">
        <f t="shared" si="90"/>
        <v>0.1211808062524824</v>
      </c>
      <c r="K1472" s="2">
        <v>14679.70226</v>
      </c>
      <c r="L1472" s="2">
        <v>6477.2983599999998</v>
      </c>
      <c r="M1472" s="3">
        <f t="shared" si="91"/>
        <v>-0.55875819241581814</v>
      </c>
    </row>
    <row r="1473" spans="1:13" x14ac:dyDescent="0.2">
      <c r="A1473" s="1" t="s">
        <v>19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53.328000000000003</v>
      </c>
      <c r="H1473" s="3" t="str">
        <f t="shared" si="89"/>
        <v/>
      </c>
      <c r="I1473" s="2">
        <v>75.900000000000006</v>
      </c>
      <c r="J1473" s="3">
        <f t="shared" si="90"/>
        <v>-0.29739130434782612</v>
      </c>
      <c r="K1473" s="2">
        <v>57.460999999999999</v>
      </c>
      <c r="L1473" s="2">
        <v>389.7</v>
      </c>
      <c r="M1473" s="3">
        <f t="shared" si="91"/>
        <v>5.7819912636396857</v>
      </c>
    </row>
    <row r="1474" spans="1:13" x14ac:dyDescent="0.2">
      <c r="A1474" s="1" t="s">
        <v>18</v>
      </c>
      <c r="B1474" s="1" t="s">
        <v>45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">
      <c r="A1475" s="1" t="s">
        <v>17</v>
      </c>
      <c r="B1475" s="1" t="s">
        <v>45</v>
      </c>
      <c r="C1475" s="2">
        <v>172.86565999999999</v>
      </c>
      <c r="D1475" s="2">
        <v>0</v>
      </c>
      <c r="E1475" s="3">
        <f t="shared" si="88"/>
        <v>-1</v>
      </c>
      <c r="F1475" s="2">
        <v>196.93114</v>
      </c>
      <c r="G1475" s="2">
        <v>398.45782000000003</v>
      </c>
      <c r="H1475" s="3">
        <f t="shared" si="89"/>
        <v>1.0233357710720612</v>
      </c>
      <c r="I1475" s="2">
        <v>3.77</v>
      </c>
      <c r="J1475" s="3">
        <f t="shared" si="90"/>
        <v>104.69172944297082</v>
      </c>
      <c r="K1475" s="2">
        <v>1166.86673</v>
      </c>
      <c r="L1475" s="2">
        <v>1139.2505200000001</v>
      </c>
      <c r="M1475" s="3">
        <f t="shared" si="91"/>
        <v>-2.3666978661736171E-2</v>
      </c>
    </row>
    <row r="1476" spans="1:13" x14ac:dyDescent="0.2">
      <c r="A1476" s="1" t="s">
        <v>16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1.2494799999999999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8.8284000000000002</v>
      </c>
      <c r="L1476" s="2">
        <v>2.4937100000000001</v>
      </c>
      <c r="M1476" s="3">
        <f t="shared" si="91"/>
        <v>-0.71753545376285621</v>
      </c>
    </row>
    <row r="1477" spans="1:13" x14ac:dyDescent="0.2">
      <c r="A1477" s="1" t="s">
        <v>14</v>
      </c>
      <c r="B1477" s="1" t="s">
        <v>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24.692599999999999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24.692599999999999</v>
      </c>
      <c r="L1477" s="2">
        <v>7.6514499999999996</v>
      </c>
      <c r="M1477" s="3">
        <f t="shared" ref="M1477:M1540" si="95">IF(K1477=0,"",(L1477/K1477-1))</f>
        <v>-0.69013186136737326</v>
      </c>
    </row>
    <row r="1478" spans="1:13" x14ac:dyDescent="0.2">
      <c r="A1478" s="1" t="s">
        <v>13</v>
      </c>
      <c r="B1478" s="1" t="s">
        <v>45</v>
      </c>
      <c r="C1478" s="2">
        <v>0.25385000000000002</v>
      </c>
      <c r="D1478" s="2">
        <v>0</v>
      </c>
      <c r="E1478" s="3">
        <f t="shared" si="92"/>
        <v>-1</v>
      </c>
      <c r="F1478" s="2">
        <v>14.34704</v>
      </c>
      <c r="G1478" s="2">
        <v>19.727499999999999</v>
      </c>
      <c r="H1478" s="3">
        <f t="shared" si="93"/>
        <v>0.37502230425230576</v>
      </c>
      <c r="I1478" s="2">
        <v>0</v>
      </c>
      <c r="J1478" s="3" t="str">
        <f t="shared" si="94"/>
        <v/>
      </c>
      <c r="K1478" s="2">
        <v>2683.22514</v>
      </c>
      <c r="L1478" s="2">
        <v>41.265329999999999</v>
      </c>
      <c r="M1478" s="3">
        <f t="shared" si="95"/>
        <v>-0.98462099605998776</v>
      </c>
    </row>
    <row r="1479" spans="1:13" x14ac:dyDescent="0.2">
      <c r="A1479" s="1" t="s">
        <v>12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36.86721</v>
      </c>
      <c r="G1479" s="2">
        <v>70.138819999999996</v>
      </c>
      <c r="H1479" s="3">
        <f t="shared" si="93"/>
        <v>0.90247160010209604</v>
      </c>
      <c r="I1479" s="2">
        <v>86.663049999999998</v>
      </c>
      <c r="J1479" s="3">
        <f t="shared" si="94"/>
        <v>-0.19067214920314945</v>
      </c>
      <c r="K1479" s="2">
        <v>606.67678999999998</v>
      </c>
      <c r="L1479" s="2">
        <v>1119.12257</v>
      </c>
      <c r="M1479" s="3">
        <f t="shared" si="95"/>
        <v>0.84467675119069585</v>
      </c>
    </row>
    <row r="1480" spans="1:13" x14ac:dyDescent="0.2">
      <c r="A1480" s="1" t="s">
        <v>11</v>
      </c>
      <c r="B1480" s="1" t="s">
        <v>45</v>
      </c>
      <c r="C1480" s="2">
        <v>0</v>
      </c>
      <c r="D1480" s="2">
        <v>0</v>
      </c>
      <c r="E1480" s="3" t="str">
        <f t="shared" si="92"/>
        <v/>
      </c>
      <c r="F1480" s="2">
        <v>6.0255000000000001</v>
      </c>
      <c r="G1480" s="2">
        <v>1.79094</v>
      </c>
      <c r="H1480" s="3">
        <f t="shared" si="93"/>
        <v>-0.70277321384117508</v>
      </c>
      <c r="I1480" s="2">
        <v>2.3639999999999999</v>
      </c>
      <c r="J1480" s="3">
        <f t="shared" si="94"/>
        <v>-0.24241116751269032</v>
      </c>
      <c r="K1480" s="2">
        <v>73.745429999999999</v>
      </c>
      <c r="L1480" s="2">
        <v>36.753959999999999</v>
      </c>
      <c r="M1480" s="3">
        <f t="shared" si="95"/>
        <v>-0.50161033707444647</v>
      </c>
    </row>
    <row r="1481" spans="1:13" x14ac:dyDescent="0.2">
      <c r="A1481" s="1" t="s">
        <v>10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609.47029999999995</v>
      </c>
      <c r="G1481" s="2">
        <v>112.48863</v>
      </c>
      <c r="H1481" s="3">
        <f t="shared" si="93"/>
        <v>-0.81543213836670958</v>
      </c>
      <c r="I1481" s="2">
        <v>129.67355000000001</v>
      </c>
      <c r="J1481" s="3">
        <f t="shared" si="94"/>
        <v>-0.13252448166954633</v>
      </c>
      <c r="K1481" s="2">
        <v>2278.06619</v>
      </c>
      <c r="L1481" s="2">
        <v>1048.67842</v>
      </c>
      <c r="M1481" s="3">
        <f t="shared" si="95"/>
        <v>-0.53966288398319107</v>
      </c>
    </row>
    <row r="1482" spans="1:13" x14ac:dyDescent="0.2">
      <c r="A1482" s="1" t="s">
        <v>28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55.387050000000002</v>
      </c>
      <c r="G1482" s="2">
        <v>13.120200000000001</v>
      </c>
      <c r="H1482" s="3">
        <f t="shared" si="93"/>
        <v>-0.76311791294174358</v>
      </c>
      <c r="I1482" s="2">
        <v>0</v>
      </c>
      <c r="J1482" s="3" t="str">
        <f t="shared" si="94"/>
        <v/>
      </c>
      <c r="K1482" s="2">
        <v>384.77060999999998</v>
      </c>
      <c r="L1482" s="2">
        <v>194.43510000000001</v>
      </c>
      <c r="M1482" s="3">
        <f t="shared" si="95"/>
        <v>-0.49467268303054635</v>
      </c>
    </row>
    <row r="1483" spans="1:13" x14ac:dyDescent="0.2">
      <c r="A1483" s="1" t="s">
        <v>9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16.396979999999999</v>
      </c>
      <c r="H1483" s="3" t="str">
        <f t="shared" si="93"/>
        <v/>
      </c>
      <c r="I1483" s="2">
        <v>27.503160000000001</v>
      </c>
      <c r="J1483" s="3">
        <f t="shared" si="94"/>
        <v>-0.40381468893029027</v>
      </c>
      <c r="K1483" s="2">
        <v>303.90354000000002</v>
      </c>
      <c r="L1483" s="2">
        <v>123.58796</v>
      </c>
      <c r="M1483" s="3">
        <f t="shared" si="95"/>
        <v>-0.59333162094788372</v>
      </c>
    </row>
    <row r="1484" spans="1:13" x14ac:dyDescent="0.2">
      <c r="A1484" s="1" t="s">
        <v>8</v>
      </c>
      <c r="B1484" s="1" t="s">
        <v>45</v>
      </c>
      <c r="C1484" s="2">
        <v>29.27</v>
      </c>
      <c r="D1484" s="2">
        <v>0</v>
      </c>
      <c r="E1484" s="3">
        <f t="shared" si="92"/>
        <v>-1</v>
      </c>
      <c r="F1484" s="2">
        <v>598.93643999999995</v>
      </c>
      <c r="G1484" s="2">
        <v>450.47457000000003</v>
      </c>
      <c r="H1484" s="3">
        <f t="shared" si="93"/>
        <v>-0.24787583470459729</v>
      </c>
      <c r="I1484" s="2">
        <v>166.39349000000001</v>
      </c>
      <c r="J1484" s="3">
        <f t="shared" si="94"/>
        <v>1.7072848222607746</v>
      </c>
      <c r="K1484" s="2">
        <v>1372.6403700000001</v>
      </c>
      <c r="L1484" s="2">
        <v>3706.2952399999999</v>
      </c>
      <c r="M1484" s="3">
        <f t="shared" si="95"/>
        <v>1.7001211103823208</v>
      </c>
    </row>
    <row r="1485" spans="1:13" x14ac:dyDescent="0.2">
      <c r="A1485" s="1" t="s">
        <v>7</v>
      </c>
      <c r="B1485" s="1" t="s">
        <v>45</v>
      </c>
      <c r="C1485" s="2">
        <v>0</v>
      </c>
      <c r="D1485" s="2">
        <v>0</v>
      </c>
      <c r="E1485" s="3" t="str">
        <f t="shared" si="92"/>
        <v/>
      </c>
      <c r="F1485" s="2">
        <v>4.7410800000000002</v>
      </c>
      <c r="G1485" s="2">
        <v>137.10561999999999</v>
      </c>
      <c r="H1485" s="3">
        <f t="shared" si="93"/>
        <v>27.91864722805774</v>
      </c>
      <c r="I1485" s="2">
        <v>116.49029</v>
      </c>
      <c r="J1485" s="3">
        <f t="shared" si="94"/>
        <v>0.17697037238039304</v>
      </c>
      <c r="K1485" s="2">
        <v>163.34483</v>
      </c>
      <c r="L1485" s="2">
        <v>675.18853999999999</v>
      </c>
      <c r="M1485" s="3">
        <f t="shared" si="95"/>
        <v>3.1335164388122969</v>
      </c>
    </row>
    <row r="1486" spans="1:13" x14ac:dyDescent="0.2">
      <c r="A1486" s="1" t="s">
        <v>6</v>
      </c>
      <c r="B1486" s="1" t="s">
        <v>45</v>
      </c>
      <c r="C1486" s="2">
        <v>32.139119999999998</v>
      </c>
      <c r="D1486" s="2">
        <v>0</v>
      </c>
      <c r="E1486" s="3">
        <f t="shared" si="92"/>
        <v>-1</v>
      </c>
      <c r="F1486" s="2">
        <v>124.51812</v>
      </c>
      <c r="G1486" s="2">
        <v>0</v>
      </c>
      <c r="H1486" s="3">
        <f t="shared" si="93"/>
        <v>-1</v>
      </c>
      <c r="I1486" s="2">
        <v>16.008369999999999</v>
      </c>
      <c r="J1486" s="3">
        <f t="shared" si="94"/>
        <v>-1</v>
      </c>
      <c r="K1486" s="2">
        <v>405.41852</v>
      </c>
      <c r="L1486" s="2">
        <v>336.86930999999998</v>
      </c>
      <c r="M1486" s="3">
        <f t="shared" si="95"/>
        <v>-0.16908258162453949</v>
      </c>
    </row>
    <row r="1487" spans="1:13" x14ac:dyDescent="0.2">
      <c r="A1487" s="1" t="s">
        <v>4</v>
      </c>
      <c r="B1487" s="1" t="s">
        <v>45</v>
      </c>
      <c r="C1487" s="2">
        <v>0</v>
      </c>
      <c r="D1487" s="2">
        <v>0</v>
      </c>
      <c r="E1487" s="3" t="str">
        <f t="shared" si="92"/>
        <v/>
      </c>
      <c r="F1487" s="2">
        <v>23.107099999999999</v>
      </c>
      <c r="G1487" s="2">
        <v>450.72030000000001</v>
      </c>
      <c r="H1487" s="3">
        <f t="shared" si="93"/>
        <v>18.505706038403783</v>
      </c>
      <c r="I1487" s="2">
        <v>346.45909999999998</v>
      </c>
      <c r="J1487" s="3">
        <f t="shared" si="94"/>
        <v>0.30093364555873992</v>
      </c>
      <c r="K1487" s="2">
        <v>987.33429000000001</v>
      </c>
      <c r="L1487" s="2">
        <v>2896.2755299999999</v>
      </c>
      <c r="M1487" s="3">
        <f t="shared" si="95"/>
        <v>1.9334294973184813</v>
      </c>
    </row>
    <row r="1488" spans="1:13" x14ac:dyDescent="0.2">
      <c r="A1488" s="1" t="s">
        <v>24</v>
      </c>
      <c r="B1488" s="1" t="s">
        <v>45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33.874600000000001</v>
      </c>
      <c r="M1488" s="3" t="str">
        <f t="shared" si="95"/>
        <v/>
      </c>
    </row>
    <row r="1489" spans="1:13" x14ac:dyDescent="0.2">
      <c r="A1489" s="1" t="s">
        <v>3</v>
      </c>
      <c r="B1489" s="1" t="s">
        <v>45</v>
      </c>
      <c r="C1489" s="2">
        <v>0</v>
      </c>
      <c r="D1489" s="2">
        <v>0</v>
      </c>
      <c r="E1489" s="3" t="str">
        <f t="shared" si="92"/>
        <v/>
      </c>
      <c r="F1489" s="2">
        <v>30.14</v>
      </c>
      <c r="G1489" s="2">
        <v>0</v>
      </c>
      <c r="H1489" s="3">
        <f t="shared" si="93"/>
        <v>-1</v>
      </c>
      <c r="I1489" s="2">
        <v>0</v>
      </c>
      <c r="J1489" s="3" t="str">
        <f t="shared" si="94"/>
        <v/>
      </c>
      <c r="K1489" s="2">
        <v>72.010000000000005</v>
      </c>
      <c r="L1489" s="2">
        <v>0</v>
      </c>
      <c r="M1489" s="3">
        <f t="shared" si="95"/>
        <v>-1</v>
      </c>
    </row>
    <row r="1490" spans="1:13" x14ac:dyDescent="0.2">
      <c r="A1490" s="1" t="s">
        <v>2</v>
      </c>
      <c r="B1490" s="1" t="s">
        <v>45</v>
      </c>
      <c r="C1490" s="2">
        <v>65.592439999999996</v>
      </c>
      <c r="D1490" s="2">
        <v>0</v>
      </c>
      <c r="E1490" s="3">
        <f t="shared" si="92"/>
        <v>-1</v>
      </c>
      <c r="F1490" s="2">
        <v>1557.89879</v>
      </c>
      <c r="G1490" s="2">
        <v>1176.13374</v>
      </c>
      <c r="H1490" s="3">
        <f t="shared" si="93"/>
        <v>-0.24505125265550787</v>
      </c>
      <c r="I1490" s="2">
        <v>1314.30492</v>
      </c>
      <c r="J1490" s="3">
        <f t="shared" si="94"/>
        <v>-0.10512870940177266</v>
      </c>
      <c r="K1490" s="2">
        <v>10580.64408</v>
      </c>
      <c r="L1490" s="2">
        <v>12102.0771</v>
      </c>
      <c r="M1490" s="3">
        <f t="shared" si="95"/>
        <v>0.14379398914626385</v>
      </c>
    </row>
    <row r="1491" spans="1:13" x14ac:dyDescent="0.2">
      <c r="A1491" s="1" t="s">
        <v>26</v>
      </c>
      <c r="B1491" s="1" t="s">
        <v>45</v>
      </c>
      <c r="C1491" s="2">
        <v>0</v>
      </c>
      <c r="D1491" s="2">
        <v>0</v>
      </c>
      <c r="E1491" s="3" t="str">
        <f t="shared" si="92"/>
        <v/>
      </c>
      <c r="F1491" s="2">
        <v>26.426929999999999</v>
      </c>
      <c r="G1491" s="2">
        <v>0</v>
      </c>
      <c r="H1491" s="3">
        <f t="shared" si="93"/>
        <v>-1</v>
      </c>
      <c r="I1491" s="2">
        <v>15.945</v>
      </c>
      <c r="J1491" s="3">
        <f t="shared" si="94"/>
        <v>-1</v>
      </c>
      <c r="K1491" s="2">
        <v>5276.9561599999997</v>
      </c>
      <c r="L1491" s="2">
        <v>721.23916999999994</v>
      </c>
      <c r="M1491" s="3">
        <f t="shared" si="95"/>
        <v>-0.8633228800597047</v>
      </c>
    </row>
    <row r="1492" spans="1:13" x14ac:dyDescent="0.2">
      <c r="A1492" s="6" t="s">
        <v>0</v>
      </c>
      <c r="B1492" s="6" t="s">
        <v>45</v>
      </c>
      <c r="C1492" s="5">
        <v>5175.8650699999998</v>
      </c>
      <c r="D1492" s="5">
        <v>0</v>
      </c>
      <c r="E1492" s="4">
        <f t="shared" si="92"/>
        <v>-1</v>
      </c>
      <c r="F1492" s="5">
        <v>14461.41122</v>
      </c>
      <c r="G1492" s="5">
        <v>7419.0693799999999</v>
      </c>
      <c r="H1492" s="4">
        <f t="shared" si="93"/>
        <v>-0.48697473108713663</v>
      </c>
      <c r="I1492" s="5">
        <v>9910.58331</v>
      </c>
      <c r="J1492" s="4">
        <f t="shared" si="94"/>
        <v>-0.25139932252887742</v>
      </c>
      <c r="K1492" s="5">
        <v>100629.88340000001</v>
      </c>
      <c r="L1492" s="5">
        <v>95142.247730000003</v>
      </c>
      <c r="M1492" s="4">
        <f t="shared" si="95"/>
        <v>-5.453286324686335E-2</v>
      </c>
    </row>
    <row r="1493" spans="1:13" x14ac:dyDescent="0.2">
      <c r="A1493" s="1" t="s">
        <v>22</v>
      </c>
      <c r="B1493" s="1" t="s">
        <v>44</v>
      </c>
      <c r="C1493" s="2">
        <v>0</v>
      </c>
      <c r="D1493" s="2">
        <v>0</v>
      </c>
      <c r="E1493" s="3" t="str">
        <f t="shared" si="92"/>
        <v/>
      </c>
      <c r="F1493" s="2">
        <v>96.509299999999996</v>
      </c>
      <c r="G1493" s="2">
        <v>71.486630000000005</v>
      </c>
      <c r="H1493" s="3">
        <f t="shared" si="93"/>
        <v>-0.25927729244746356</v>
      </c>
      <c r="I1493" s="2">
        <v>34.880040000000001</v>
      </c>
      <c r="J1493" s="3">
        <f t="shared" si="94"/>
        <v>1.0494996565370913</v>
      </c>
      <c r="K1493" s="2">
        <v>583.58185000000003</v>
      </c>
      <c r="L1493" s="2">
        <v>330.25484</v>
      </c>
      <c r="M1493" s="3">
        <f t="shared" si="95"/>
        <v>-0.43408993956888831</v>
      </c>
    </row>
    <row r="1494" spans="1:13" x14ac:dyDescent="0.2">
      <c r="A1494" s="1" t="s">
        <v>21</v>
      </c>
      <c r="B1494" s="1" t="s">
        <v>44</v>
      </c>
      <c r="C1494" s="2">
        <v>0</v>
      </c>
      <c r="D1494" s="2">
        <v>0</v>
      </c>
      <c r="E1494" s="3" t="str">
        <f t="shared" si="92"/>
        <v/>
      </c>
      <c r="F1494" s="2">
        <v>77.453500000000005</v>
      </c>
      <c r="G1494" s="2">
        <v>48.116770000000002</v>
      </c>
      <c r="H1494" s="3">
        <f t="shared" si="93"/>
        <v>-0.37876571103952694</v>
      </c>
      <c r="I1494" s="2">
        <v>60.074730000000002</v>
      </c>
      <c r="J1494" s="3">
        <f t="shared" si="94"/>
        <v>-0.1990514147962047</v>
      </c>
      <c r="K1494" s="2">
        <v>1309.85844</v>
      </c>
      <c r="L1494" s="2">
        <v>684.10400000000004</v>
      </c>
      <c r="M1494" s="3">
        <f t="shared" si="95"/>
        <v>-0.47772676870334163</v>
      </c>
    </row>
    <row r="1495" spans="1:13" x14ac:dyDescent="0.2">
      <c r="A1495" s="1" t="s">
        <v>20</v>
      </c>
      <c r="B1495" s="1" t="s">
        <v>44</v>
      </c>
      <c r="C1495" s="2">
        <v>0</v>
      </c>
      <c r="D1495" s="2">
        <v>0</v>
      </c>
      <c r="E1495" s="3" t="str">
        <f t="shared" si="92"/>
        <v/>
      </c>
      <c r="F1495" s="2">
        <v>154.24405999999999</v>
      </c>
      <c r="G1495" s="2">
        <v>48.756100000000004</v>
      </c>
      <c r="H1495" s="3">
        <f t="shared" si="93"/>
        <v>-0.68390290037749257</v>
      </c>
      <c r="I1495" s="2">
        <v>150.21587</v>
      </c>
      <c r="J1495" s="3">
        <f t="shared" si="94"/>
        <v>-0.67542643796557578</v>
      </c>
      <c r="K1495" s="2">
        <v>640.05007999999998</v>
      </c>
      <c r="L1495" s="2">
        <v>714.39599999999996</v>
      </c>
      <c r="M1495" s="3">
        <f t="shared" si="95"/>
        <v>0.11615641076085792</v>
      </c>
    </row>
    <row r="1496" spans="1:13" x14ac:dyDescent="0.2">
      <c r="A1496" s="1" t="s">
        <v>19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11.0433</v>
      </c>
      <c r="G1496" s="2">
        <v>7.3368500000000001</v>
      </c>
      <c r="H1496" s="3">
        <f t="shared" si="93"/>
        <v>-0.33562884282777794</v>
      </c>
      <c r="I1496" s="2">
        <v>1.0481499999999999</v>
      </c>
      <c r="J1496" s="3">
        <f t="shared" si="94"/>
        <v>5.9998091876162771</v>
      </c>
      <c r="K1496" s="2">
        <v>179.28681</v>
      </c>
      <c r="L1496" s="2">
        <v>40.17116</v>
      </c>
      <c r="M1496" s="3">
        <f t="shared" si="95"/>
        <v>-0.77593912234815265</v>
      </c>
    </row>
    <row r="1497" spans="1:13" x14ac:dyDescent="0.2">
      <c r="A1497" s="1" t="s">
        <v>18</v>
      </c>
      <c r="B1497" s="1" t="s">
        <v>44</v>
      </c>
      <c r="C1497" s="2">
        <v>0</v>
      </c>
      <c r="D1497" s="2">
        <v>0</v>
      </c>
      <c r="E1497" s="3" t="str">
        <f t="shared" si="92"/>
        <v/>
      </c>
      <c r="F1497" s="2">
        <v>1.89E-2</v>
      </c>
      <c r="G1497" s="2">
        <v>0</v>
      </c>
      <c r="H1497" s="3">
        <f t="shared" si="93"/>
        <v>-1</v>
      </c>
      <c r="I1497" s="2">
        <v>0</v>
      </c>
      <c r="J1497" s="3" t="str">
        <f t="shared" si="94"/>
        <v/>
      </c>
      <c r="K1497" s="2">
        <v>4.9934099999999999</v>
      </c>
      <c r="L1497" s="2">
        <v>0.19184000000000001</v>
      </c>
      <c r="M1497" s="3">
        <f t="shared" si="95"/>
        <v>-0.96158136423806573</v>
      </c>
    </row>
    <row r="1498" spans="1:13" x14ac:dyDescent="0.2">
      <c r="A1498" s="1" t="s">
        <v>17</v>
      </c>
      <c r="B1498" s="1" t="s">
        <v>44</v>
      </c>
      <c r="C1498" s="2">
        <v>1.6719999999999999</v>
      </c>
      <c r="D1498" s="2">
        <v>0</v>
      </c>
      <c r="E1498" s="3">
        <f t="shared" si="92"/>
        <v>-1</v>
      </c>
      <c r="F1498" s="2">
        <v>416.74709000000001</v>
      </c>
      <c r="G1498" s="2">
        <v>285.87007</v>
      </c>
      <c r="H1498" s="3">
        <f t="shared" si="93"/>
        <v>-0.31404423243843171</v>
      </c>
      <c r="I1498" s="2">
        <v>206.71110999999999</v>
      </c>
      <c r="J1498" s="3">
        <f t="shared" si="94"/>
        <v>0.3829448741289232</v>
      </c>
      <c r="K1498" s="2">
        <v>1752.1447900000001</v>
      </c>
      <c r="L1498" s="2">
        <v>2011.43109</v>
      </c>
      <c r="M1498" s="3">
        <f t="shared" si="95"/>
        <v>0.1479822338198431</v>
      </c>
    </row>
    <row r="1499" spans="1:13" x14ac:dyDescent="0.2">
      <c r="A1499" s="1" t="s">
        <v>16</v>
      </c>
      <c r="B1499" s="1" t="s">
        <v>44</v>
      </c>
      <c r="C1499" s="2">
        <v>0</v>
      </c>
      <c r="D1499" s="2">
        <v>0</v>
      </c>
      <c r="E1499" s="3" t="str">
        <f t="shared" si="92"/>
        <v/>
      </c>
      <c r="F1499" s="2">
        <v>0.88419999999999999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0.88419999999999999</v>
      </c>
      <c r="L1499" s="2">
        <v>0.83547000000000005</v>
      </c>
      <c r="M1499" s="3">
        <f t="shared" si="95"/>
        <v>-5.5111965618638292E-2</v>
      </c>
    </row>
    <row r="1500" spans="1:13" x14ac:dyDescent="0.2">
      <c r="A1500" s="1" t="s">
        <v>14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3.3330000000000002</v>
      </c>
      <c r="G1500" s="2">
        <v>3.3014999999999999</v>
      </c>
      <c r="H1500" s="3">
        <f t="shared" si="93"/>
        <v>-9.4509450945094997E-3</v>
      </c>
      <c r="I1500" s="2">
        <v>1.74</v>
      </c>
      <c r="J1500" s="3">
        <f t="shared" si="94"/>
        <v>0.89741379310344827</v>
      </c>
      <c r="K1500" s="2">
        <v>33.978810000000003</v>
      </c>
      <c r="L1500" s="2">
        <v>25.33372</v>
      </c>
      <c r="M1500" s="3">
        <f t="shared" si="95"/>
        <v>-0.25442592015435506</v>
      </c>
    </row>
    <row r="1501" spans="1:13" x14ac:dyDescent="0.2">
      <c r="A1501" s="1" t="s">
        <v>13</v>
      </c>
      <c r="B1501" s="1" t="s">
        <v>44</v>
      </c>
      <c r="C1501" s="2">
        <v>0</v>
      </c>
      <c r="D1501" s="2">
        <v>0</v>
      </c>
      <c r="E1501" s="3" t="str">
        <f t="shared" si="92"/>
        <v/>
      </c>
      <c r="F1501" s="2">
        <v>77.428659999999994</v>
      </c>
      <c r="G1501" s="2">
        <v>208.50864000000001</v>
      </c>
      <c r="H1501" s="3">
        <f t="shared" si="93"/>
        <v>1.6929129343062379</v>
      </c>
      <c r="I1501" s="2">
        <v>107.65662</v>
      </c>
      <c r="J1501" s="3">
        <f t="shared" si="94"/>
        <v>0.9367934828345903</v>
      </c>
      <c r="K1501" s="2">
        <v>1074.8353099999999</v>
      </c>
      <c r="L1501" s="2">
        <v>860.92580999999996</v>
      </c>
      <c r="M1501" s="3">
        <f t="shared" si="95"/>
        <v>-0.19901607065737359</v>
      </c>
    </row>
    <row r="1502" spans="1:13" x14ac:dyDescent="0.2">
      <c r="A1502" s="1" t="s">
        <v>12</v>
      </c>
      <c r="B1502" s="1" t="s">
        <v>44</v>
      </c>
      <c r="C1502" s="2">
        <v>17.040420000000001</v>
      </c>
      <c r="D1502" s="2">
        <v>0</v>
      </c>
      <c r="E1502" s="3">
        <f t="shared" si="92"/>
        <v>-1</v>
      </c>
      <c r="F1502" s="2">
        <v>574.04444999999998</v>
      </c>
      <c r="G1502" s="2">
        <v>291.25161000000003</v>
      </c>
      <c r="H1502" s="3">
        <f t="shared" si="93"/>
        <v>-0.4926323039966678</v>
      </c>
      <c r="I1502" s="2">
        <v>357.66379999999998</v>
      </c>
      <c r="J1502" s="3">
        <f t="shared" si="94"/>
        <v>-0.18568328693035174</v>
      </c>
      <c r="K1502" s="2">
        <v>3952.85934</v>
      </c>
      <c r="L1502" s="2">
        <v>4860.81333</v>
      </c>
      <c r="M1502" s="3">
        <f t="shared" si="95"/>
        <v>0.22969549682989721</v>
      </c>
    </row>
    <row r="1503" spans="1:13" x14ac:dyDescent="0.2">
      <c r="A1503" s="1" t="s">
        <v>11</v>
      </c>
      <c r="B1503" s="1" t="s">
        <v>44</v>
      </c>
      <c r="C1503" s="2">
        <v>2.75</v>
      </c>
      <c r="D1503" s="2">
        <v>3.5628000000000002</v>
      </c>
      <c r="E1503" s="3">
        <f t="shared" si="92"/>
        <v>0.29556363636363647</v>
      </c>
      <c r="F1503" s="2">
        <v>115.25421</v>
      </c>
      <c r="G1503" s="2">
        <v>96.57799</v>
      </c>
      <c r="H1503" s="3">
        <f t="shared" si="93"/>
        <v>-0.16204371189564359</v>
      </c>
      <c r="I1503" s="2">
        <v>107.28391000000001</v>
      </c>
      <c r="J1503" s="3">
        <f t="shared" si="94"/>
        <v>-9.9790546410920333E-2</v>
      </c>
      <c r="K1503" s="2">
        <v>585.22194999999999</v>
      </c>
      <c r="L1503" s="2">
        <v>773.86843999999996</v>
      </c>
      <c r="M1503" s="3">
        <f t="shared" si="95"/>
        <v>0.32235033221156506</v>
      </c>
    </row>
    <row r="1504" spans="1:13" x14ac:dyDescent="0.2">
      <c r="A1504" s="1" t="s">
        <v>10</v>
      </c>
      <c r="B1504" s="1" t="s">
        <v>44</v>
      </c>
      <c r="C1504" s="2">
        <v>103.85054</v>
      </c>
      <c r="D1504" s="2">
        <v>31.851150000000001</v>
      </c>
      <c r="E1504" s="3">
        <f t="shared" si="92"/>
        <v>-0.69329817639850499</v>
      </c>
      <c r="F1504" s="2">
        <v>1644.62465</v>
      </c>
      <c r="G1504" s="2">
        <v>1554.7723100000001</v>
      </c>
      <c r="H1504" s="3">
        <f t="shared" si="93"/>
        <v>-5.4633949454667263E-2</v>
      </c>
      <c r="I1504" s="2">
        <v>1627.4943699999999</v>
      </c>
      <c r="J1504" s="3">
        <f t="shared" si="94"/>
        <v>-4.4683447967933554E-2</v>
      </c>
      <c r="K1504" s="2">
        <v>10123.249460000001</v>
      </c>
      <c r="L1504" s="2">
        <v>10884.500029999999</v>
      </c>
      <c r="M1504" s="3">
        <f t="shared" si="95"/>
        <v>7.5198242719190844E-2</v>
      </c>
    </row>
    <row r="1505" spans="1:13" x14ac:dyDescent="0.2">
      <c r="A1505" s="1" t="s">
        <v>28</v>
      </c>
      <c r="B1505" s="1" t="s">
        <v>44</v>
      </c>
      <c r="C1505" s="2">
        <v>0</v>
      </c>
      <c r="D1505" s="2">
        <v>0</v>
      </c>
      <c r="E1505" s="3" t="str">
        <f t="shared" si="92"/>
        <v/>
      </c>
      <c r="F1505" s="2">
        <v>14.40601</v>
      </c>
      <c r="G1505" s="2">
        <v>6.8949999999999996</v>
      </c>
      <c r="H1505" s="3">
        <f t="shared" si="93"/>
        <v>-0.52138031280000496</v>
      </c>
      <c r="I1505" s="2">
        <v>0</v>
      </c>
      <c r="J1505" s="3" t="str">
        <f t="shared" si="94"/>
        <v/>
      </c>
      <c r="K1505" s="2">
        <v>159.24162999999999</v>
      </c>
      <c r="L1505" s="2">
        <v>182.69967</v>
      </c>
      <c r="M1505" s="3">
        <f t="shared" si="95"/>
        <v>0.14731097640736301</v>
      </c>
    </row>
    <row r="1506" spans="1:13" x14ac:dyDescent="0.2">
      <c r="A1506" s="1" t="s">
        <v>9</v>
      </c>
      <c r="B1506" s="1" t="s">
        <v>44</v>
      </c>
      <c r="C1506" s="2">
        <v>0</v>
      </c>
      <c r="D1506" s="2">
        <v>0</v>
      </c>
      <c r="E1506" s="3" t="str">
        <f t="shared" si="92"/>
        <v/>
      </c>
      <c r="F1506" s="2">
        <v>14226.359200000001</v>
      </c>
      <c r="G1506" s="2">
        <v>16343.830679999999</v>
      </c>
      <c r="H1506" s="3">
        <f t="shared" si="93"/>
        <v>0.14884141825970465</v>
      </c>
      <c r="I1506" s="2">
        <v>10156.913</v>
      </c>
      <c r="J1506" s="3">
        <f t="shared" si="94"/>
        <v>0.60913366886178877</v>
      </c>
      <c r="K1506" s="2">
        <v>65258.21024</v>
      </c>
      <c r="L1506" s="2">
        <v>63535.496370000001</v>
      </c>
      <c r="M1506" s="3">
        <f t="shared" si="95"/>
        <v>-2.6398423488238176E-2</v>
      </c>
    </row>
    <row r="1507" spans="1:13" x14ac:dyDescent="0.2">
      <c r="A1507" s="1" t="s">
        <v>8</v>
      </c>
      <c r="B1507" s="1" t="s">
        <v>44</v>
      </c>
      <c r="C1507" s="2">
        <v>7.008</v>
      </c>
      <c r="D1507" s="2">
        <v>0</v>
      </c>
      <c r="E1507" s="3">
        <f t="shared" si="92"/>
        <v>-1</v>
      </c>
      <c r="F1507" s="2">
        <v>102.61297999999999</v>
      </c>
      <c r="G1507" s="2">
        <v>47.023569999999999</v>
      </c>
      <c r="H1507" s="3">
        <f t="shared" si="93"/>
        <v>-0.54173857927135538</v>
      </c>
      <c r="I1507" s="2">
        <v>176.97519</v>
      </c>
      <c r="J1507" s="3">
        <f t="shared" si="94"/>
        <v>-0.73429286896089785</v>
      </c>
      <c r="K1507" s="2">
        <v>391.71454999999997</v>
      </c>
      <c r="L1507" s="2">
        <v>504.62709000000001</v>
      </c>
      <c r="M1507" s="3">
        <f t="shared" si="95"/>
        <v>0.28825209581824329</v>
      </c>
    </row>
    <row r="1508" spans="1:13" x14ac:dyDescent="0.2">
      <c r="A1508" s="1" t="s">
        <v>7</v>
      </c>
      <c r="B1508" s="1" t="s">
        <v>44</v>
      </c>
      <c r="C1508" s="2">
        <v>10.15</v>
      </c>
      <c r="D1508" s="2">
        <v>0</v>
      </c>
      <c r="E1508" s="3">
        <f t="shared" si="92"/>
        <v>-1</v>
      </c>
      <c r="F1508" s="2">
        <v>258.05403999999999</v>
      </c>
      <c r="G1508" s="2">
        <v>152.73493999999999</v>
      </c>
      <c r="H1508" s="3">
        <f t="shared" si="93"/>
        <v>-0.40812808045942628</v>
      </c>
      <c r="I1508" s="2">
        <v>217.79872</v>
      </c>
      <c r="J1508" s="3">
        <f t="shared" si="94"/>
        <v>-0.29873352791054053</v>
      </c>
      <c r="K1508" s="2">
        <v>1133.4483</v>
      </c>
      <c r="L1508" s="2">
        <v>955.76692000000003</v>
      </c>
      <c r="M1508" s="3">
        <f t="shared" si="95"/>
        <v>-0.15676178613528291</v>
      </c>
    </row>
    <row r="1509" spans="1:13" x14ac:dyDescent="0.2">
      <c r="A1509" s="1" t="s">
        <v>6</v>
      </c>
      <c r="B1509" s="1" t="s">
        <v>44</v>
      </c>
      <c r="C1509" s="2">
        <v>0</v>
      </c>
      <c r="D1509" s="2">
        <v>5.2336</v>
      </c>
      <c r="E1509" s="3" t="str">
        <f t="shared" si="92"/>
        <v/>
      </c>
      <c r="F1509" s="2">
        <v>158.13274000000001</v>
      </c>
      <c r="G1509" s="2">
        <v>65.579880000000003</v>
      </c>
      <c r="H1509" s="3">
        <f t="shared" si="93"/>
        <v>-0.58528588071009202</v>
      </c>
      <c r="I1509" s="2">
        <v>71.538049999999998</v>
      </c>
      <c r="J1509" s="3">
        <f t="shared" si="94"/>
        <v>-8.3286726434393943E-2</v>
      </c>
      <c r="K1509" s="2">
        <v>956.00577999999996</v>
      </c>
      <c r="L1509" s="2">
        <v>805.32118000000003</v>
      </c>
      <c r="M1509" s="3">
        <f t="shared" si="95"/>
        <v>-0.15761892150903101</v>
      </c>
    </row>
    <row r="1510" spans="1:13" x14ac:dyDescent="0.2">
      <c r="A1510" s="1" t="s">
        <v>4</v>
      </c>
      <c r="B1510" s="1" t="s">
        <v>44</v>
      </c>
      <c r="C1510" s="2">
        <v>15.25548</v>
      </c>
      <c r="D1510" s="2">
        <v>0</v>
      </c>
      <c r="E1510" s="3">
        <f t="shared" si="92"/>
        <v>-1</v>
      </c>
      <c r="F1510" s="2">
        <v>33.896839999999997</v>
      </c>
      <c r="G1510" s="2">
        <v>26.710519999999999</v>
      </c>
      <c r="H1510" s="3">
        <f t="shared" si="93"/>
        <v>-0.21200560288215653</v>
      </c>
      <c r="I1510" s="2">
        <v>46.676490000000001</v>
      </c>
      <c r="J1510" s="3">
        <f t="shared" si="94"/>
        <v>-0.4277521724534129</v>
      </c>
      <c r="K1510" s="2">
        <v>86.409130000000005</v>
      </c>
      <c r="L1510" s="2">
        <v>332.25954999999999</v>
      </c>
      <c r="M1510" s="3">
        <f t="shared" si="95"/>
        <v>2.8451903172731861</v>
      </c>
    </row>
    <row r="1511" spans="1:13" x14ac:dyDescent="0.2">
      <c r="A1511" s="1" t="s">
        <v>24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4.8878000000000004</v>
      </c>
      <c r="L1511" s="2">
        <v>0.11813</v>
      </c>
      <c r="M1511" s="3">
        <f t="shared" si="95"/>
        <v>-0.97583166250664921</v>
      </c>
    </row>
    <row r="1512" spans="1:13" x14ac:dyDescent="0.2">
      <c r="A1512" s="1" t="s">
        <v>3</v>
      </c>
      <c r="B1512" s="1" t="s">
        <v>44</v>
      </c>
      <c r="C1512" s="2">
        <v>58.764769999999999</v>
      </c>
      <c r="D1512" s="2">
        <v>0</v>
      </c>
      <c r="E1512" s="3">
        <f t="shared" si="92"/>
        <v>-1</v>
      </c>
      <c r="F1512" s="2">
        <v>75.937740000000005</v>
      </c>
      <c r="G1512" s="2">
        <v>310.98343999999997</v>
      </c>
      <c r="H1512" s="3">
        <f t="shared" si="93"/>
        <v>3.095242233966931</v>
      </c>
      <c r="I1512" s="2">
        <v>294.89958999999999</v>
      </c>
      <c r="J1512" s="3">
        <f t="shared" si="94"/>
        <v>5.4540089391104329E-2</v>
      </c>
      <c r="K1512" s="2">
        <v>186.58786000000001</v>
      </c>
      <c r="L1512" s="2">
        <v>2776.3849</v>
      </c>
      <c r="M1512" s="3">
        <f t="shared" si="95"/>
        <v>13.879772456793276</v>
      </c>
    </row>
    <row r="1513" spans="1:13" x14ac:dyDescent="0.2">
      <c r="A1513" s="1" t="s">
        <v>27</v>
      </c>
      <c r="B1513" s="1" t="s">
        <v>44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167.4615</v>
      </c>
      <c r="L1513" s="2">
        <v>214.78217000000001</v>
      </c>
      <c r="M1513" s="3">
        <f t="shared" si="95"/>
        <v>0.28257641308599291</v>
      </c>
    </row>
    <row r="1514" spans="1:13" x14ac:dyDescent="0.2">
      <c r="A1514" s="1" t="s">
        <v>2</v>
      </c>
      <c r="B1514" s="1" t="s">
        <v>44</v>
      </c>
      <c r="C1514" s="2">
        <v>47.954000000000001</v>
      </c>
      <c r="D1514" s="2">
        <v>0</v>
      </c>
      <c r="E1514" s="3">
        <f t="shared" si="92"/>
        <v>-1</v>
      </c>
      <c r="F1514" s="2">
        <v>211.47667000000001</v>
      </c>
      <c r="G1514" s="2">
        <v>151.69800000000001</v>
      </c>
      <c r="H1514" s="3">
        <f t="shared" si="93"/>
        <v>-0.2826726465855548</v>
      </c>
      <c r="I1514" s="2">
        <v>178.35522</v>
      </c>
      <c r="J1514" s="3">
        <f t="shared" si="94"/>
        <v>-0.14946139507439138</v>
      </c>
      <c r="K1514" s="2">
        <v>2223.6541699999998</v>
      </c>
      <c r="L1514" s="2">
        <v>1311.97495</v>
      </c>
      <c r="M1514" s="3">
        <f t="shared" si="95"/>
        <v>-0.40999146013788634</v>
      </c>
    </row>
    <row r="1515" spans="1:13" x14ac:dyDescent="0.2">
      <c r="A1515" s="1" t="s">
        <v>26</v>
      </c>
      <c r="B1515" s="1" t="s">
        <v>44</v>
      </c>
      <c r="C1515" s="2">
        <v>11.984500000000001</v>
      </c>
      <c r="D1515" s="2">
        <v>14.96862</v>
      </c>
      <c r="E1515" s="3">
        <f t="shared" si="92"/>
        <v>0.24899828945721558</v>
      </c>
      <c r="F1515" s="2">
        <v>277.53836000000001</v>
      </c>
      <c r="G1515" s="2">
        <v>172.7687</v>
      </c>
      <c r="H1515" s="3">
        <f t="shared" si="93"/>
        <v>-0.37749614143428678</v>
      </c>
      <c r="I1515" s="2">
        <v>157.17294000000001</v>
      </c>
      <c r="J1515" s="3">
        <f t="shared" si="94"/>
        <v>9.9226749846379247E-2</v>
      </c>
      <c r="K1515" s="2">
        <v>15625.72227</v>
      </c>
      <c r="L1515" s="2">
        <v>13217.980509999999</v>
      </c>
      <c r="M1515" s="3">
        <f t="shared" si="95"/>
        <v>-0.15408834986288289</v>
      </c>
    </row>
    <row r="1516" spans="1:13" x14ac:dyDescent="0.2">
      <c r="A1516" s="1" t="s">
        <v>30</v>
      </c>
      <c r="B1516" s="1" t="s">
        <v>44</v>
      </c>
      <c r="C1516" s="2">
        <v>0</v>
      </c>
      <c r="D1516" s="2">
        <v>0</v>
      </c>
      <c r="E1516" s="3" t="str">
        <f t="shared" si="92"/>
        <v/>
      </c>
      <c r="F1516" s="2">
        <v>4.9470200000000002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162.11915999999999</v>
      </c>
      <c r="L1516" s="2">
        <v>187.37863999999999</v>
      </c>
      <c r="M1516" s="3">
        <f t="shared" si="95"/>
        <v>0.15580811052808308</v>
      </c>
    </row>
    <row r="1517" spans="1:13" x14ac:dyDescent="0.2">
      <c r="A1517" s="6" t="s">
        <v>0</v>
      </c>
      <c r="B1517" s="6" t="s">
        <v>44</v>
      </c>
      <c r="C1517" s="5">
        <v>276.42971</v>
      </c>
      <c r="D1517" s="5">
        <v>55.616169999999997</v>
      </c>
      <c r="E1517" s="4">
        <f t="shared" si="92"/>
        <v>-0.79880538166465542</v>
      </c>
      <c r="F1517" s="5">
        <v>18534.946919999998</v>
      </c>
      <c r="G1517" s="5">
        <v>19894.2032</v>
      </c>
      <c r="H1517" s="4">
        <f t="shared" si="93"/>
        <v>7.3334781365535173E-2</v>
      </c>
      <c r="I1517" s="5">
        <v>13955.0978</v>
      </c>
      <c r="J1517" s="4">
        <f t="shared" si="94"/>
        <v>0.4255867988255877</v>
      </c>
      <c r="K1517" s="5">
        <v>106596.40684</v>
      </c>
      <c r="L1517" s="5">
        <v>105211.61581</v>
      </c>
      <c r="M1517" s="4">
        <f t="shared" si="95"/>
        <v>-1.2990972876586238E-2</v>
      </c>
    </row>
    <row r="1518" spans="1:13" x14ac:dyDescent="0.2">
      <c r="A1518" s="1" t="s">
        <v>22</v>
      </c>
      <c r="B1518" s="1" t="s">
        <v>43</v>
      </c>
      <c r="C1518" s="2">
        <v>33.237740000000002</v>
      </c>
      <c r="D1518" s="2">
        <v>11.18285</v>
      </c>
      <c r="E1518" s="3">
        <f t="shared" si="92"/>
        <v>-0.66354962762209468</v>
      </c>
      <c r="F1518" s="2">
        <v>1715.2531899999999</v>
      </c>
      <c r="G1518" s="2">
        <v>1147.7657099999999</v>
      </c>
      <c r="H1518" s="3">
        <f t="shared" si="93"/>
        <v>-0.33084764588019799</v>
      </c>
      <c r="I1518" s="2">
        <v>1002.87686</v>
      </c>
      <c r="J1518" s="3">
        <f t="shared" si="94"/>
        <v>0.14447322077009539</v>
      </c>
      <c r="K1518" s="2">
        <v>12145.042799999999</v>
      </c>
      <c r="L1518" s="2">
        <v>10275.83764</v>
      </c>
      <c r="M1518" s="3">
        <f t="shared" si="95"/>
        <v>-0.15390684008128808</v>
      </c>
    </row>
    <row r="1519" spans="1:13" x14ac:dyDescent="0.2">
      <c r="A1519" s="1" t="s">
        <v>21</v>
      </c>
      <c r="B1519" s="1" t="s">
        <v>43</v>
      </c>
      <c r="C1519" s="2">
        <v>125.67104999999999</v>
      </c>
      <c r="D1519" s="2">
        <v>0</v>
      </c>
      <c r="E1519" s="3">
        <f t="shared" si="92"/>
        <v>-1</v>
      </c>
      <c r="F1519" s="2">
        <v>2106.1598300000001</v>
      </c>
      <c r="G1519" s="2">
        <v>2717.9410200000002</v>
      </c>
      <c r="H1519" s="3">
        <f t="shared" si="93"/>
        <v>0.29047234748561324</v>
      </c>
      <c r="I1519" s="2">
        <v>2344.1922199999999</v>
      </c>
      <c r="J1519" s="3">
        <f t="shared" si="94"/>
        <v>0.15943607218353462</v>
      </c>
      <c r="K1519" s="2">
        <v>18103.491419999998</v>
      </c>
      <c r="L1519" s="2">
        <v>20225.069060000002</v>
      </c>
      <c r="M1519" s="3">
        <f t="shared" si="95"/>
        <v>0.11719162844224451</v>
      </c>
    </row>
    <row r="1520" spans="1:13" x14ac:dyDescent="0.2">
      <c r="A1520" s="1" t="s">
        <v>20</v>
      </c>
      <c r="B1520" s="1" t="s">
        <v>43</v>
      </c>
      <c r="C1520" s="2">
        <v>232.91466</v>
      </c>
      <c r="D1520" s="2">
        <v>83.247060000000005</v>
      </c>
      <c r="E1520" s="3">
        <f t="shared" si="92"/>
        <v>-0.64258557190002552</v>
      </c>
      <c r="F1520" s="2">
        <v>7055.4855399999997</v>
      </c>
      <c r="G1520" s="2">
        <v>6898.8091400000003</v>
      </c>
      <c r="H1520" s="3">
        <f t="shared" si="93"/>
        <v>-2.2206324300680147E-2</v>
      </c>
      <c r="I1520" s="2">
        <v>6760.19733</v>
      </c>
      <c r="J1520" s="3">
        <f t="shared" si="94"/>
        <v>2.050410708943029E-2</v>
      </c>
      <c r="K1520" s="2">
        <v>54233.500180000003</v>
      </c>
      <c r="L1520" s="2">
        <v>50605.034420000004</v>
      </c>
      <c r="M1520" s="3">
        <f t="shared" si="95"/>
        <v>-6.6904510089837221E-2</v>
      </c>
    </row>
    <row r="1521" spans="1:13" x14ac:dyDescent="0.2">
      <c r="A1521" s="1" t="s">
        <v>19</v>
      </c>
      <c r="B1521" s="1" t="s">
        <v>43</v>
      </c>
      <c r="C1521" s="2">
        <v>0</v>
      </c>
      <c r="D1521" s="2">
        <v>0.57471000000000005</v>
      </c>
      <c r="E1521" s="3" t="str">
        <f t="shared" si="92"/>
        <v/>
      </c>
      <c r="F1521" s="2">
        <v>94.274990000000003</v>
      </c>
      <c r="G1521" s="2">
        <v>197.70488</v>
      </c>
      <c r="H1521" s="3">
        <f t="shared" si="93"/>
        <v>1.0971084695951703</v>
      </c>
      <c r="I1521" s="2">
        <v>49.372259999999997</v>
      </c>
      <c r="J1521" s="3">
        <f t="shared" si="94"/>
        <v>3.0043716856388594</v>
      </c>
      <c r="K1521" s="2">
        <v>173.87083999999999</v>
      </c>
      <c r="L1521" s="2">
        <v>685.91066000000001</v>
      </c>
      <c r="M1521" s="3">
        <f t="shared" si="95"/>
        <v>2.944943614466923</v>
      </c>
    </row>
    <row r="1522" spans="1:13" x14ac:dyDescent="0.2">
      <c r="A1522" s="1" t="s">
        <v>18</v>
      </c>
      <c r="B1522" s="1" t="s">
        <v>43</v>
      </c>
      <c r="C1522" s="2">
        <v>0</v>
      </c>
      <c r="D1522" s="2">
        <v>0</v>
      </c>
      <c r="E1522" s="3" t="str">
        <f t="shared" si="92"/>
        <v/>
      </c>
      <c r="F1522" s="2">
        <v>0.67449999999999999</v>
      </c>
      <c r="G1522" s="2">
        <v>0</v>
      </c>
      <c r="H1522" s="3">
        <f t="shared" si="93"/>
        <v>-1</v>
      </c>
      <c r="I1522" s="2">
        <v>3.3700000000000002E-3</v>
      </c>
      <c r="J1522" s="3">
        <f t="shared" si="94"/>
        <v>-1</v>
      </c>
      <c r="K1522" s="2">
        <v>8.9562799999999996</v>
      </c>
      <c r="L1522" s="2">
        <v>2.9769600000000001</v>
      </c>
      <c r="M1522" s="3">
        <f t="shared" si="95"/>
        <v>-0.66761199962484419</v>
      </c>
    </row>
    <row r="1523" spans="1:13" x14ac:dyDescent="0.2">
      <c r="A1523" s="1" t="s">
        <v>17</v>
      </c>
      <c r="B1523" s="1" t="s">
        <v>43</v>
      </c>
      <c r="C1523" s="2">
        <v>334.44679000000002</v>
      </c>
      <c r="D1523" s="2">
        <v>0.10295</v>
      </c>
      <c r="E1523" s="3">
        <f t="shared" si="92"/>
        <v>-0.99969217823857726</v>
      </c>
      <c r="F1523" s="2">
        <v>942.04206999999997</v>
      </c>
      <c r="G1523" s="2">
        <v>1415.3889099999999</v>
      </c>
      <c r="H1523" s="3">
        <f t="shared" si="93"/>
        <v>0.50246889716931631</v>
      </c>
      <c r="I1523" s="2">
        <v>1206.1452300000001</v>
      </c>
      <c r="J1523" s="3">
        <f t="shared" si="94"/>
        <v>0.17348133109973807</v>
      </c>
      <c r="K1523" s="2">
        <v>9642.7261999999992</v>
      </c>
      <c r="L1523" s="2">
        <v>10440.969419999999</v>
      </c>
      <c r="M1523" s="3">
        <f t="shared" si="95"/>
        <v>8.278190248728623E-2</v>
      </c>
    </row>
    <row r="1524" spans="1:13" x14ac:dyDescent="0.2">
      <c r="A1524" s="1" t="s">
        <v>16</v>
      </c>
      <c r="B1524" s="1" t="s">
        <v>43</v>
      </c>
      <c r="C1524" s="2">
        <v>0</v>
      </c>
      <c r="D1524" s="2">
        <v>0</v>
      </c>
      <c r="E1524" s="3" t="str">
        <f t="shared" si="92"/>
        <v/>
      </c>
      <c r="F1524" s="2">
        <v>252.57</v>
      </c>
      <c r="G1524" s="2">
        <v>140.68054000000001</v>
      </c>
      <c r="H1524" s="3">
        <f t="shared" si="93"/>
        <v>-0.44300376133349162</v>
      </c>
      <c r="I1524" s="2">
        <v>1055.67</v>
      </c>
      <c r="J1524" s="3">
        <f t="shared" si="94"/>
        <v>-0.86673814733770971</v>
      </c>
      <c r="K1524" s="2">
        <v>3659.5468300000002</v>
      </c>
      <c r="L1524" s="2">
        <v>4400.2297099999996</v>
      </c>
      <c r="M1524" s="3">
        <f t="shared" si="95"/>
        <v>0.20239743181534831</v>
      </c>
    </row>
    <row r="1525" spans="1:13" x14ac:dyDescent="0.2">
      <c r="A1525" s="1" t="s">
        <v>15</v>
      </c>
      <c r="B1525" s="1" t="s">
        <v>43</v>
      </c>
      <c r="C1525" s="2">
        <v>0</v>
      </c>
      <c r="D1525" s="2">
        <v>0</v>
      </c>
      <c r="E1525" s="3" t="str">
        <f t="shared" si="92"/>
        <v/>
      </c>
      <c r="F1525" s="2">
        <v>4.3679399999999999</v>
      </c>
      <c r="G1525" s="2">
        <v>14.391299999999999</v>
      </c>
      <c r="H1525" s="3">
        <f t="shared" si="93"/>
        <v>2.2947567961098367</v>
      </c>
      <c r="I1525" s="2">
        <v>18.418150000000001</v>
      </c>
      <c r="J1525" s="3">
        <f t="shared" si="94"/>
        <v>-0.21863487918167679</v>
      </c>
      <c r="K1525" s="2">
        <v>68.546760000000006</v>
      </c>
      <c r="L1525" s="2">
        <v>90.781260000000003</v>
      </c>
      <c r="M1525" s="3">
        <f t="shared" si="95"/>
        <v>0.32436981704168066</v>
      </c>
    </row>
    <row r="1526" spans="1:13" x14ac:dyDescent="0.2">
      <c r="A1526" s="1" t="s">
        <v>14</v>
      </c>
      <c r="B1526" s="1" t="s">
        <v>43</v>
      </c>
      <c r="C1526" s="2">
        <v>0</v>
      </c>
      <c r="D1526" s="2">
        <v>0</v>
      </c>
      <c r="E1526" s="3" t="str">
        <f t="shared" si="92"/>
        <v/>
      </c>
      <c r="F1526" s="2">
        <v>4.57118</v>
      </c>
      <c r="G1526" s="2">
        <v>6.7581600000000002</v>
      </c>
      <c r="H1526" s="3">
        <f t="shared" si="93"/>
        <v>0.4784278895164924</v>
      </c>
      <c r="I1526" s="2">
        <v>5.1890799999999997</v>
      </c>
      <c r="J1526" s="3">
        <f t="shared" si="94"/>
        <v>0.30238115427012113</v>
      </c>
      <c r="K1526" s="2">
        <v>40.54804</v>
      </c>
      <c r="L1526" s="2">
        <v>54.994630000000001</v>
      </c>
      <c r="M1526" s="3">
        <f t="shared" si="95"/>
        <v>0.35628331233766164</v>
      </c>
    </row>
    <row r="1527" spans="1:13" x14ac:dyDescent="0.2">
      <c r="A1527" s="1" t="s">
        <v>13</v>
      </c>
      <c r="B1527" s="1" t="s">
        <v>43</v>
      </c>
      <c r="C1527" s="2">
        <v>33.657080000000001</v>
      </c>
      <c r="D1527" s="2">
        <v>0.39984999999999998</v>
      </c>
      <c r="E1527" s="3">
        <f t="shared" si="92"/>
        <v>-0.98811988443441912</v>
      </c>
      <c r="F1527" s="2">
        <v>1452.6809900000001</v>
      </c>
      <c r="G1527" s="2">
        <v>1402.69767</v>
      </c>
      <c r="H1527" s="3">
        <f t="shared" si="93"/>
        <v>-3.4407636875595116E-2</v>
      </c>
      <c r="I1527" s="2">
        <v>661.95677999999998</v>
      </c>
      <c r="J1527" s="3">
        <f t="shared" si="94"/>
        <v>1.1190169998712003</v>
      </c>
      <c r="K1527" s="2">
        <v>9539.6141299999999</v>
      </c>
      <c r="L1527" s="2">
        <v>8959.1112400000002</v>
      </c>
      <c r="M1527" s="3">
        <f t="shared" si="95"/>
        <v>-6.0851820848229599E-2</v>
      </c>
    </row>
    <row r="1528" spans="1:13" x14ac:dyDescent="0.2">
      <c r="A1528" s="1" t="s">
        <v>12</v>
      </c>
      <c r="B1528" s="1" t="s">
        <v>43</v>
      </c>
      <c r="C1528" s="2">
        <v>244.90366</v>
      </c>
      <c r="D1528" s="2">
        <v>0</v>
      </c>
      <c r="E1528" s="3">
        <f t="shared" si="92"/>
        <v>-1</v>
      </c>
      <c r="F1528" s="2">
        <v>2929.2735899999998</v>
      </c>
      <c r="G1528" s="2">
        <v>1884.4142300000001</v>
      </c>
      <c r="H1528" s="3">
        <f t="shared" si="93"/>
        <v>-0.35669572264159854</v>
      </c>
      <c r="I1528" s="2">
        <v>1779.2135800000001</v>
      </c>
      <c r="J1528" s="3">
        <f t="shared" si="94"/>
        <v>5.9127611874455255E-2</v>
      </c>
      <c r="K1528" s="2">
        <v>20428.427780000002</v>
      </c>
      <c r="L1528" s="2">
        <v>17544.51251</v>
      </c>
      <c r="M1528" s="3">
        <f t="shared" si="95"/>
        <v>-0.14117167023609301</v>
      </c>
    </row>
    <row r="1529" spans="1:13" x14ac:dyDescent="0.2">
      <c r="A1529" s="1" t="s">
        <v>11</v>
      </c>
      <c r="B1529" s="1" t="s">
        <v>43</v>
      </c>
      <c r="C1529" s="2">
        <v>110.26599</v>
      </c>
      <c r="D1529" s="2">
        <v>85.338980000000006</v>
      </c>
      <c r="E1529" s="3">
        <f t="shared" si="92"/>
        <v>-0.22606254204038789</v>
      </c>
      <c r="F1529" s="2">
        <v>2261.2806500000002</v>
      </c>
      <c r="G1529" s="2">
        <v>2646.4432299999999</v>
      </c>
      <c r="H1529" s="3">
        <f t="shared" si="93"/>
        <v>0.17032940161584964</v>
      </c>
      <c r="I1529" s="2">
        <v>2853.1153899999999</v>
      </c>
      <c r="J1529" s="3">
        <f t="shared" si="94"/>
        <v>-7.2437364687167438E-2</v>
      </c>
      <c r="K1529" s="2">
        <v>18723.408640000001</v>
      </c>
      <c r="L1529" s="2">
        <v>20678.82072</v>
      </c>
      <c r="M1529" s="3">
        <f t="shared" si="95"/>
        <v>0.10443675708826472</v>
      </c>
    </row>
    <row r="1530" spans="1:13" x14ac:dyDescent="0.2">
      <c r="A1530" s="1" t="s">
        <v>10</v>
      </c>
      <c r="B1530" s="1" t="s">
        <v>43</v>
      </c>
      <c r="C1530" s="2">
        <v>18.929099999999998</v>
      </c>
      <c r="D1530" s="2">
        <v>0</v>
      </c>
      <c r="E1530" s="3">
        <f t="shared" si="92"/>
        <v>-1</v>
      </c>
      <c r="F1530" s="2">
        <v>1995.7583400000001</v>
      </c>
      <c r="G1530" s="2">
        <v>2390.1858999999999</v>
      </c>
      <c r="H1530" s="3">
        <f t="shared" si="93"/>
        <v>0.1976329258381051</v>
      </c>
      <c r="I1530" s="2">
        <v>2402.1407800000002</v>
      </c>
      <c r="J1530" s="3">
        <f t="shared" si="94"/>
        <v>-4.9767607708655071E-3</v>
      </c>
      <c r="K1530" s="2">
        <v>22009.528480000001</v>
      </c>
      <c r="L1530" s="2">
        <v>20767.71905</v>
      </c>
      <c r="M1530" s="3">
        <f t="shared" si="95"/>
        <v>-5.6421446335319314E-2</v>
      </c>
    </row>
    <row r="1531" spans="1:13" x14ac:dyDescent="0.2">
      <c r="A1531" s="1" t="s">
        <v>28</v>
      </c>
      <c r="B1531" s="1" t="s">
        <v>43</v>
      </c>
      <c r="C1531" s="2">
        <v>9.7968200000000003</v>
      </c>
      <c r="D1531" s="2">
        <v>0</v>
      </c>
      <c r="E1531" s="3">
        <f t="shared" si="92"/>
        <v>-1</v>
      </c>
      <c r="F1531" s="2">
        <v>336.22769</v>
      </c>
      <c r="G1531" s="2">
        <v>218.21617000000001</v>
      </c>
      <c r="H1531" s="3">
        <f t="shared" si="93"/>
        <v>-0.3509869160389496</v>
      </c>
      <c r="I1531" s="2">
        <v>43.963500000000003</v>
      </c>
      <c r="J1531" s="3">
        <f t="shared" si="94"/>
        <v>3.963575920934411</v>
      </c>
      <c r="K1531" s="2">
        <v>1601.21522</v>
      </c>
      <c r="L1531" s="2">
        <v>2027.68265</v>
      </c>
      <c r="M1531" s="3">
        <f t="shared" si="95"/>
        <v>0.26633985530065085</v>
      </c>
    </row>
    <row r="1532" spans="1:13" x14ac:dyDescent="0.2">
      <c r="A1532" s="1" t="s">
        <v>9</v>
      </c>
      <c r="B1532" s="1" t="s">
        <v>43</v>
      </c>
      <c r="C1532" s="2">
        <v>0</v>
      </c>
      <c r="D1532" s="2">
        <v>0</v>
      </c>
      <c r="E1532" s="3" t="str">
        <f t="shared" si="92"/>
        <v/>
      </c>
      <c r="F1532" s="2">
        <v>279.98676</v>
      </c>
      <c r="G1532" s="2">
        <v>358.29422</v>
      </c>
      <c r="H1532" s="3">
        <f t="shared" si="93"/>
        <v>0.27968272499742475</v>
      </c>
      <c r="I1532" s="2">
        <v>168.38747000000001</v>
      </c>
      <c r="J1532" s="3">
        <f t="shared" si="94"/>
        <v>1.1277962071643453</v>
      </c>
      <c r="K1532" s="2">
        <v>1520.5729799999999</v>
      </c>
      <c r="L1532" s="2">
        <v>1981.2988</v>
      </c>
      <c r="M1532" s="3">
        <f t="shared" si="95"/>
        <v>0.30299487499771316</v>
      </c>
    </row>
    <row r="1533" spans="1:13" x14ac:dyDescent="0.2">
      <c r="A1533" s="1" t="s">
        <v>8</v>
      </c>
      <c r="B1533" s="1" t="s">
        <v>43</v>
      </c>
      <c r="C1533" s="2">
        <v>91.259100000000004</v>
      </c>
      <c r="D1533" s="2">
        <v>0</v>
      </c>
      <c r="E1533" s="3">
        <f t="shared" si="92"/>
        <v>-1</v>
      </c>
      <c r="F1533" s="2">
        <v>1672.57565</v>
      </c>
      <c r="G1533" s="2">
        <v>2423.72309</v>
      </c>
      <c r="H1533" s="3">
        <f t="shared" si="93"/>
        <v>0.4490962426721925</v>
      </c>
      <c r="I1533" s="2">
        <v>2571.8083200000001</v>
      </c>
      <c r="J1533" s="3">
        <f t="shared" si="94"/>
        <v>-5.7580197112046094E-2</v>
      </c>
      <c r="K1533" s="2">
        <v>14331.640729999999</v>
      </c>
      <c r="L1533" s="2">
        <v>22354.311079999999</v>
      </c>
      <c r="M1533" s="3">
        <f t="shared" si="95"/>
        <v>0.55978729170948172</v>
      </c>
    </row>
    <row r="1534" spans="1:13" x14ac:dyDescent="0.2">
      <c r="A1534" s="1" t="s">
        <v>7</v>
      </c>
      <c r="B1534" s="1" t="s">
        <v>43</v>
      </c>
      <c r="C1534" s="2">
        <v>86.420599999999993</v>
      </c>
      <c r="D1534" s="2">
        <v>44.153469999999999</v>
      </c>
      <c r="E1534" s="3">
        <f t="shared" si="92"/>
        <v>-0.48908628266871557</v>
      </c>
      <c r="F1534" s="2">
        <v>1128.9206799999999</v>
      </c>
      <c r="G1534" s="2">
        <v>1201.16939</v>
      </c>
      <c r="H1534" s="3">
        <f t="shared" si="93"/>
        <v>6.3998039259941741E-2</v>
      </c>
      <c r="I1534" s="2">
        <v>1535.74163</v>
      </c>
      <c r="J1534" s="3">
        <f t="shared" si="94"/>
        <v>-0.21785711441578881</v>
      </c>
      <c r="K1534" s="2">
        <v>7924.2197100000003</v>
      </c>
      <c r="L1534" s="2">
        <v>9646.1648800000003</v>
      </c>
      <c r="M1534" s="3">
        <f t="shared" si="95"/>
        <v>0.21730154299318394</v>
      </c>
    </row>
    <row r="1535" spans="1:13" x14ac:dyDescent="0.2">
      <c r="A1535" s="1" t="s">
        <v>6</v>
      </c>
      <c r="B1535" s="1" t="s">
        <v>43</v>
      </c>
      <c r="C1535" s="2">
        <v>0</v>
      </c>
      <c r="D1535" s="2">
        <v>0</v>
      </c>
      <c r="E1535" s="3" t="str">
        <f t="shared" si="92"/>
        <v/>
      </c>
      <c r="F1535" s="2">
        <v>1067.1851999999999</v>
      </c>
      <c r="G1535" s="2">
        <v>795.32941000000005</v>
      </c>
      <c r="H1535" s="3">
        <f t="shared" si="93"/>
        <v>-0.25474096717233319</v>
      </c>
      <c r="I1535" s="2">
        <v>1044.74956</v>
      </c>
      <c r="J1535" s="3">
        <f t="shared" si="94"/>
        <v>-0.23873678396189024</v>
      </c>
      <c r="K1535" s="2">
        <v>8700.5737200000003</v>
      </c>
      <c r="L1535" s="2">
        <v>7888.5703599999997</v>
      </c>
      <c r="M1535" s="3">
        <f t="shared" si="95"/>
        <v>-9.3327565070042362E-2</v>
      </c>
    </row>
    <row r="1536" spans="1:13" x14ac:dyDescent="0.2">
      <c r="A1536" s="1" t="s">
        <v>5</v>
      </c>
      <c r="B1536" s="1" t="s">
        <v>43</v>
      </c>
      <c r="C1536" s="2">
        <v>24.185600000000001</v>
      </c>
      <c r="D1536" s="2">
        <v>0</v>
      </c>
      <c r="E1536" s="3">
        <f t="shared" si="92"/>
        <v>-1</v>
      </c>
      <c r="F1536" s="2">
        <v>620.25870999999995</v>
      </c>
      <c r="G1536" s="2">
        <v>341.14578</v>
      </c>
      <c r="H1536" s="3">
        <f t="shared" si="93"/>
        <v>-0.44999437412172727</v>
      </c>
      <c r="I1536" s="2">
        <v>244.63183000000001</v>
      </c>
      <c r="J1536" s="3">
        <f t="shared" si="94"/>
        <v>0.39452735974709419</v>
      </c>
      <c r="K1536" s="2">
        <v>3525.4534100000001</v>
      </c>
      <c r="L1536" s="2">
        <v>4522.7115700000004</v>
      </c>
      <c r="M1536" s="3">
        <f t="shared" si="95"/>
        <v>0.28287373112668646</v>
      </c>
    </row>
    <row r="1537" spans="1:13" x14ac:dyDescent="0.2">
      <c r="A1537" s="1" t="s">
        <v>4</v>
      </c>
      <c r="B1537" s="1" t="s">
        <v>43</v>
      </c>
      <c r="C1537" s="2">
        <v>416.88808</v>
      </c>
      <c r="D1537" s="2">
        <v>23.72344</v>
      </c>
      <c r="E1537" s="3">
        <f t="shared" si="92"/>
        <v>-0.94309398340197204</v>
      </c>
      <c r="F1537" s="2">
        <v>158596.21728000001</v>
      </c>
      <c r="G1537" s="2">
        <v>247935.44120999999</v>
      </c>
      <c r="H1537" s="3">
        <f t="shared" si="93"/>
        <v>0.56331245134474095</v>
      </c>
      <c r="I1537" s="2">
        <v>434680.81685</v>
      </c>
      <c r="J1537" s="3">
        <f t="shared" si="94"/>
        <v>-0.4296149459580183</v>
      </c>
      <c r="K1537" s="2">
        <v>977618.21981000004</v>
      </c>
      <c r="L1537" s="2">
        <v>3192286.2393299998</v>
      </c>
      <c r="M1537" s="3">
        <f t="shared" si="95"/>
        <v>2.2653710565566385</v>
      </c>
    </row>
    <row r="1538" spans="1:13" x14ac:dyDescent="0.2">
      <c r="A1538" s="1" t="s">
        <v>24</v>
      </c>
      <c r="B1538" s="1" t="s">
        <v>43</v>
      </c>
      <c r="C1538" s="2">
        <v>0</v>
      </c>
      <c r="D1538" s="2">
        <v>0</v>
      </c>
      <c r="E1538" s="3" t="str">
        <f t="shared" si="92"/>
        <v/>
      </c>
      <c r="F1538" s="2">
        <v>146.42063999999999</v>
      </c>
      <c r="G1538" s="2">
        <v>43.822490000000002</v>
      </c>
      <c r="H1538" s="3">
        <f t="shared" si="93"/>
        <v>-0.70070824714329882</v>
      </c>
      <c r="I1538" s="2">
        <v>37.480370000000001</v>
      </c>
      <c r="J1538" s="3">
        <f t="shared" si="94"/>
        <v>0.16921177672472276</v>
      </c>
      <c r="K1538" s="2">
        <v>531.48853999999994</v>
      </c>
      <c r="L1538" s="2">
        <v>417.28762</v>
      </c>
      <c r="M1538" s="3">
        <f t="shared" si="95"/>
        <v>-0.21486995749710791</v>
      </c>
    </row>
    <row r="1539" spans="1:13" x14ac:dyDescent="0.2">
      <c r="A1539" s="1" t="s">
        <v>3</v>
      </c>
      <c r="B1539" s="1" t="s">
        <v>43</v>
      </c>
      <c r="C1539" s="2">
        <v>57.5</v>
      </c>
      <c r="D1539" s="2">
        <v>0</v>
      </c>
      <c r="E1539" s="3">
        <f t="shared" si="92"/>
        <v>-1</v>
      </c>
      <c r="F1539" s="2">
        <v>441.81799999999998</v>
      </c>
      <c r="G1539" s="2">
        <v>661.64655000000005</v>
      </c>
      <c r="H1539" s="3">
        <f t="shared" si="93"/>
        <v>0.49755453603067346</v>
      </c>
      <c r="I1539" s="2">
        <v>276.85284999999999</v>
      </c>
      <c r="J1539" s="3">
        <f t="shared" si="94"/>
        <v>1.3898852766009093</v>
      </c>
      <c r="K1539" s="2">
        <v>924.07252000000005</v>
      </c>
      <c r="L1539" s="2">
        <v>3186.9845599999999</v>
      </c>
      <c r="M1539" s="3">
        <f t="shared" si="95"/>
        <v>2.4488468069583971</v>
      </c>
    </row>
    <row r="1540" spans="1:13" x14ac:dyDescent="0.2">
      <c r="A1540" s="1" t="s">
        <v>27</v>
      </c>
      <c r="B1540" s="1" t="s">
        <v>43</v>
      </c>
      <c r="C1540" s="2">
        <v>0</v>
      </c>
      <c r="D1540" s="2">
        <v>0</v>
      </c>
      <c r="E1540" s="3" t="str">
        <f t="shared" si="92"/>
        <v/>
      </c>
      <c r="F1540" s="2">
        <v>174.62663000000001</v>
      </c>
      <c r="G1540" s="2">
        <v>23.303999999999998</v>
      </c>
      <c r="H1540" s="3">
        <f t="shared" si="93"/>
        <v>-0.86654956348868439</v>
      </c>
      <c r="I1540" s="2">
        <v>30.27</v>
      </c>
      <c r="J1540" s="3">
        <f t="shared" si="94"/>
        <v>-0.2301288404360754</v>
      </c>
      <c r="K1540" s="2">
        <v>3861.80575</v>
      </c>
      <c r="L1540" s="2">
        <v>982.94736</v>
      </c>
      <c r="M1540" s="3">
        <f t="shared" si="95"/>
        <v>-0.74546949700926834</v>
      </c>
    </row>
    <row r="1541" spans="1:13" x14ac:dyDescent="0.2">
      <c r="A1541" s="1" t="s">
        <v>2</v>
      </c>
      <c r="B1541" s="1" t="s">
        <v>43</v>
      </c>
      <c r="C1541" s="2">
        <v>13.79542</v>
      </c>
      <c r="D1541" s="2">
        <v>0</v>
      </c>
      <c r="E1541" s="3">
        <f t="shared" ref="E1541:E1604" si="96">IF(C1541=0,"",(D1541/C1541-1))</f>
        <v>-1</v>
      </c>
      <c r="F1541" s="2">
        <v>293.61133000000001</v>
      </c>
      <c r="G1541" s="2">
        <v>256.59165000000002</v>
      </c>
      <c r="H1541" s="3">
        <f t="shared" ref="H1541:H1604" si="97">IF(F1541=0,"",(G1541/F1541-1))</f>
        <v>-0.126083962768058</v>
      </c>
      <c r="I1541" s="2">
        <v>212.44302999999999</v>
      </c>
      <c r="J1541" s="3">
        <f t="shared" ref="J1541:J1604" si="98">IF(I1541=0,"",(G1541/I1541-1))</f>
        <v>0.20781392545568589</v>
      </c>
      <c r="K1541" s="2">
        <v>4241.1464999999998</v>
      </c>
      <c r="L1541" s="2">
        <v>2425.02826</v>
      </c>
      <c r="M1541" s="3">
        <f t="shared" ref="M1541:M1604" si="99">IF(K1541=0,"",(L1541/K1541-1))</f>
        <v>-0.42821398411962419</v>
      </c>
    </row>
    <row r="1542" spans="1:13" x14ac:dyDescent="0.2">
      <c r="A1542" s="1" t="s">
        <v>26</v>
      </c>
      <c r="B1542" s="1" t="s">
        <v>43</v>
      </c>
      <c r="C1542" s="2">
        <v>0</v>
      </c>
      <c r="D1542" s="2">
        <v>0</v>
      </c>
      <c r="E1542" s="3" t="str">
        <f t="shared" si="96"/>
        <v/>
      </c>
      <c r="F1542" s="2">
        <v>0.37475999999999998</v>
      </c>
      <c r="G1542" s="2">
        <v>0</v>
      </c>
      <c r="H1542" s="3">
        <f t="shared" si="97"/>
        <v>-1</v>
      </c>
      <c r="I1542" s="2">
        <v>0</v>
      </c>
      <c r="J1542" s="3" t="str">
        <f t="shared" si="98"/>
        <v/>
      </c>
      <c r="K1542" s="2">
        <v>91.807810000000003</v>
      </c>
      <c r="L1542" s="2">
        <v>62.748989999999999</v>
      </c>
      <c r="M1542" s="3">
        <f t="shared" si="99"/>
        <v>-0.31651795201301502</v>
      </c>
    </row>
    <row r="1543" spans="1:13" x14ac:dyDescent="0.2">
      <c r="A1543" s="1" t="s">
        <v>30</v>
      </c>
      <c r="B1543" s="1" t="s">
        <v>43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52.485199999999999</v>
      </c>
      <c r="L1543" s="2">
        <v>78.360979999999998</v>
      </c>
      <c r="M1543" s="3">
        <f t="shared" si="99"/>
        <v>0.49301098214353756</v>
      </c>
    </row>
    <row r="1544" spans="1:13" x14ac:dyDescent="0.2">
      <c r="A1544" s="6" t="s">
        <v>0</v>
      </c>
      <c r="B1544" s="6" t="s">
        <v>43</v>
      </c>
      <c r="C1544" s="5">
        <v>1833.8716899999999</v>
      </c>
      <c r="D1544" s="5">
        <v>248.72331</v>
      </c>
      <c r="E1544" s="4">
        <f t="shared" si="96"/>
        <v>-0.86437256687244024</v>
      </c>
      <c r="F1544" s="5">
        <v>185572.61614</v>
      </c>
      <c r="G1544" s="5">
        <v>275121.86465</v>
      </c>
      <c r="H1544" s="4">
        <f t="shared" si="97"/>
        <v>0.48255637266245199</v>
      </c>
      <c r="I1544" s="5">
        <v>460985.63643999997</v>
      </c>
      <c r="J1544" s="4">
        <f t="shared" si="98"/>
        <v>-0.40318777223808633</v>
      </c>
      <c r="K1544" s="5">
        <v>1193701.91028</v>
      </c>
      <c r="L1544" s="5">
        <v>3412592.3037200002</v>
      </c>
      <c r="M1544" s="4">
        <f t="shared" si="99"/>
        <v>1.8588312327652452</v>
      </c>
    </row>
    <row r="1545" spans="1:13" x14ac:dyDescent="0.2">
      <c r="A1545" s="1" t="s">
        <v>22</v>
      </c>
      <c r="B1545" s="1" t="s">
        <v>42</v>
      </c>
      <c r="C1545" s="2">
        <v>87.935389999999998</v>
      </c>
      <c r="D1545" s="2">
        <v>0</v>
      </c>
      <c r="E1545" s="3">
        <f t="shared" si="96"/>
        <v>-1</v>
      </c>
      <c r="F1545" s="2">
        <v>1039.66336</v>
      </c>
      <c r="G1545" s="2">
        <v>1260.2282600000001</v>
      </c>
      <c r="H1545" s="3">
        <f t="shared" si="97"/>
        <v>0.21215030603752361</v>
      </c>
      <c r="I1545" s="2">
        <v>1561.9452000000001</v>
      </c>
      <c r="J1545" s="3">
        <f t="shared" si="98"/>
        <v>-0.1931674299456857</v>
      </c>
      <c r="K1545" s="2">
        <v>13894.657279999999</v>
      </c>
      <c r="L1545" s="2">
        <v>37648.566850000003</v>
      </c>
      <c r="M1545" s="3">
        <f t="shared" si="99"/>
        <v>1.7095714627082912</v>
      </c>
    </row>
    <row r="1546" spans="1:13" x14ac:dyDescent="0.2">
      <c r="A1546" s="1" t="s">
        <v>21</v>
      </c>
      <c r="B1546" s="1" t="s">
        <v>42</v>
      </c>
      <c r="C1546" s="2">
        <v>5.0376500000000002</v>
      </c>
      <c r="D1546" s="2">
        <v>0</v>
      </c>
      <c r="E1546" s="3">
        <f t="shared" si="96"/>
        <v>-1</v>
      </c>
      <c r="F1546" s="2">
        <v>235.08711</v>
      </c>
      <c r="G1546" s="2">
        <v>1450.6970200000001</v>
      </c>
      <c r="H1546" s="3">
        <f t="shared" si="97"/>
        <v>5.1708913772431</v>
      </c>
      <c r="I1546" s="2">
        <v>606.45209999999997</v>
      </c>
      <c r="J1546" s="3">
        <f t="shared" si="98"/>
        <v>1.3921048669796017</v>
      </c>
      <c r="K1546" s="2">
        <v>2127.6600400000002</v>
      </c>
      <c r="L1546" s="2">
        <v>4238.0037400000001</v>
      </c>
      <c r="M1546" s="3">
        <f t="shared" si="99"/>
        <v>0.99186132198074262</v>
      </c>
    </row>
    <row r="1547" spans="1:13" x14ac:dyDescent="0.2">
      <c r="A1547" s="1" t="s">
        <v>20</v>
      </c>
      <c r="B1547" s="1" t="s">
        <v>42</v>
      </c>
      <c r="C1547" s="2">
        <v>48.020699999999998</v>
      </c>
      <c r="D1547" s="2">
        <v>1.6753800000000001</v>
      </c>
      <c r="E1547" s="3">
        <f t="shared" si="96"/>
        <v>-0.96511129575370624</v>
      </c>
      <c r="F1547" s="2">
        <v>1815.7090800000001</v>
      </c>
      <c r="G1547" s="2">
        <v>1583.3869199999999</v>
      </c>
      <c r="H1547" s="3">
        <f t="shared" si="97"/>
        <v>-0.12795120240297531</v>
      </c>
      <c r="I1547" s="2">
        <v>1783.5744199999999</v>
      </c>
      <c r="J1547" s="3">
        <f t="shared" si="98"/>
        <v>-0.11223949937564137</v>
      </c>
      <c r="K1547" s="2">
        <v>10478.72896</v>
      </c>
      <c r="L1547" s="2">
        <v>13308.052970000001</v>
      </c>
      <c r="M1547" s="3">
        <f t="shared" si="99"/>
        <v>0.27000641211355458</v>
      </c>
    </row>
    <row r="1548" spans="1:13" x14ac:dyDescent="0.2">
      <c r="A1548" s="1" t="s">
        <v>19</v>
      </c>
      <c r="B1548" s="1" t="s">
        <v>42</v>
      </c>
      <c r="C1548" s="2">
        <v>0</v>
      </c>
      <c r="D1548" s="2">
        <v>0</v>
      </c>
      <c r="E1548" s="3" t="str">
        <f t="shared" si="96"/>
        <v/>
      </c>
      <c r="F1548" s="2">
        <v>40.959919999999997</v>
      </c>
      <c r="G1548" s="2">
        <v>47.744070000000001</v>
      </c>
      <c r="H1548" s="3">
        <f t="shared" si="97"/>
        <v>0.1656289856034876</v>
      </c>
      <c r="I1548" s="2">
        <v>33.628639999999997</v>
      </c>
      <c r="J1548" s="3">
        <f t="shared" si="98"/>
        <v>0.41974430128604689</v>
      </c>
      <c r="K1548" s="2">
        <v>125.9756</v>
      </c>
      <c r="L1548" s="2">
        <v>243.86994999999999</v>
      </c>
      <c r="M1548" s="3">
        <f t="shared" si="99"/>
        <v>0.93585067266994559</v>
      </c>
    </row>
    <row r="1549" spans="1:13" x14ac:dyDescent="0.2">
      <c r="A1549" s="1" t="s">
        <v>18</v>
      </c>
      <c r="B1549" s="1" t="s">
        <v>42</v>
      </c>
      <c r="C1549" s="2">
        <v>0</v>
      </c>
      <c r="D1549" s="2">
        <v>0</v>
      </c>
      <c r="E1549" s="3" t="str">
        <f t="shared" si="96"/>
        <v/>
      </c>
      <c r="F1549" s="2">
        <v>17.52308</v>
      </c>
      <c r="G1549" s="2">
        <v>6.4664999999999999</v>
      </c>
      <c r="H1549" s="3">
        <f t="shared" si="97"/>
        <v>-0.63097240896006868</v>
      </c>
      <c r="I1549" s="2">
        <v>118.46622000000001</v>
      </c>
      <c r="J1549" s="3">
        <f t="shared" si="98"/>
        <v>-0.9454148195156391</v>
      </c>
      <c r="K1549" s="2">
        <v>225.43708000000001</v>
      </c>
      <c r="L1549" s="2">
        <v>316.93794000000003</v>
      </c>
      <c r="M1549" s="3">
        <f t="shared" si="99"/>
        <v>0.40588203147414803</v>
      </c>
    </row>
    <row r="1550" spans="1:13" x14ac:dyDescent="0.2">
      <c r="A1550" s="1" t="s">
        <v>17</v>
      </c>
      <c r="B1550" s="1" t="s">
        <v>42</v>
      </c>
      <c r="C1550" s="2">
        <v>3.6048800000000001</v>
      </c>
      <c r="D1550" s="2">
        <v>0</v>
      </c>
      <c r="E1550" s="3">
        <f t="shared" si="96"/>
        <v>-1</v>
      </c>
      <c r="F1550" s="2">
        <v>1433.71586</v>
      </c>
      <c r="G1550" s="2">
        <v>2566.8823400000001</v>
      </c>
      <c r="H1550" s="3">
        <f t="shared" si="97"/>
        <v>0.79037033181735183</v>
      </c>
      <c r="I1550" s="2">
        <v>3255.98585</v>
      </c>
      <c r="J1550" s="3">
        <f t="shared" si="98"/>
        <v>-0.21164204690877264</v>
      </c>
      <c r="K1550" s="2">
        <v>11904.90705</v>
      </c>
      <c r="L1550" s="2">
        <v>23030.4136</v>
      </c>
      <c r="M1550" s="3">
        <f t="shared" si="99"/>
        <v>0.93453115620923732</v>
      </c>
    </row>
    <row r="1551" spans="1:13" x14ac:dyDescent="0.2">
      <c r="A1551" s="1" t="s">
        <v>16</v>
      </c>
      <c r="B1551" s="1" t="s">
        <v>42</v>
      </c>
      <c r="C1551" s="2">
        <v>0</v>
      </c>
      <c r="D1551" s="2">
        <v>0</v>
      </c>
      <c r="E1551" s="3" t="str">
        <f t="shared" si="96"/>
        <v/>
      </c>
      <c r="F1551" s="2">
        <v>379.91</v>
      </c>
      <c r="G1551" s="2">
        <v>1178.2671600000001</v>
      </c>
      <c r="H1551" s="3">
        <f t="shared" si="97"/>
        <v>2.1014376036429683</v>
      </c>
      <c r="I1551" s="2">
        <v>1767.4855399999999</v>
      </c>
      <c r="J1551" s="3">
        <f t="shared" si="98"/>
        <v>-0.33336531850778239</v>
      </c>
      <c r="K1551" s="2">
        <v>8953.7996500000008</v>
      </c>
      <c r="L1551" s="2">
        <v>16134.48295</v>
      </c>
      <c r="M1551" s="3">
        <f t="shared" si="99"/>
        <v>0.80197051315527235</v>
      </c>
    </row>
    <row r="1552" spans="1:13" x14ac:dyDescent="0.2">
      <c r="A1552" s="1" t="s">
        <v>15</v>
      </c>
      <c r="B1552" s="1" t="s">
        <v>42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14</v>
      </c>
      <c r="B1553" s="1" t="s">
        <v>42</v>
      </c>
      <c r="C1553" s="2">
        <v>0</v>
      </c>
      <c r="D1553" s="2">
        <v>0</v>
      </c>
      <c r="E1553" s="3" t="str">
        <f t="shared" si="96"/>
        <v/>
      </c>
      <c r="F1553" s="2">
        <v>15.966799999999999</v>
      </c>
      <c r="G1553" s="2">
        <v>44.534700000000001</v>
      </c>
      <c r="H1553" s="3">
        <f t="shared" si="97"/>
        <v>1.7892063531828546</v>
      </c>
      <c r="I1553" s="2">
        <v>21.81578</v>
      </c>
      <c r="J1553" s="3">
        <f t="shared" si="98"/>
        <v>1.0413984739486737</v>
      </c>
      <c r="K1553" s="2">
        <v>375.62195000000003</v>
      </c>
      <c r="L1553" s="2">
        <v>192.65263999999999</v>
      </c>
      <c r="M1553" s="3">
        <f t="shared" si="99"/>
        <v>-0.48711027137791074</v>
      </c>
    </row>
    <row r="1554" spans="1:13" x14ac:dyDescent="0.2">
      <c r="A1554" s="1" t="s">
        <v>13</v>
      </c>
      <c r="B1554" s="1" t="s">
        <v>42</v>
      </c>
      <c r="C1554" s="2">
        <v>78.017129999999995</v>
      </c>
      <c r="D1554" s="2">
        <v>0</v>
      </c>
      <c r="E1554" s="3">
        <f t="shared" si="96"/>
        <v>-1</v>
      </c>
      <c r="F1554" s="2">
        <v>520.38824</v>
      </c>
      <c r="G1554" s="2">
        <v>600.47335999999996</v>
      </c>
      <c r="H1554" s="3">
        <f t="shared" si="97"/>
        <v>0.15389494581968255</v>
      </c>
      <c r="I1554" s="2">
        <v>679.40570000000002</v>
      </c>
      <c r="J1554" s="3">
        <f t="shared" si="98"/>
        <v>-0.11617850718650147</v>
      </c>
      <c r="K1554" s="2">
        <v>2378.1084900000001</v>
      </c>
      <c r="L1554" s="2">
        <v>3381.8084800000001</v>
      </c>
      <c r="M1554" s="3">
        <f t="shared" si="99"/>
        <v>0.42205811644867386</v>
      </c>
    </row>
    <row r="1555" spans="1:13" x14ac:dyDescent="0.2">
      <c r="A1555" s="1" t="s">
        <v>12</v>
      </c>
      <c r="B1555" s="1" t="s">
        <v>42</v>
      </c>
      <c r="C1555" s="2">
        <v>153.69413</v>
      </c>
      <c r="D1555" s="2">
        <v>5.25</v>
      </c>
      <c r="E1555" s="3">
        <f t="shared" si="96"/>
        <v>-0.96584124585629916</v>
      </c>
      <c r="F1555" s="2">
        <v>5617.57672</v>
      </c>
      <c r="G1555" s="2">
        <v>6010.6090299999996</v>
      </c>
      <c r="H1555" s="3">
        <f t="shared" si="97"/>
        <v>6.9964742733411134E-2</v>
      </c>
      <c r="I1555" s="2">
        <v>5752.1431599999996</v>
      </c>
      <c r="J1555" s="3">
        <f t="shared" si="98"/>
        <v>4.4933838190494457E-2</v>
      </c>
      <c r="K1555" s="2">
        <v>41980.97479</v>
      </c>
      <c r="L1555" s="2">
        <v>38433.02347</v>
      </c>
      <c r="M1555" s="3">
        <f t="shared" si="99"/>
        <v>-8.4513314370325943E-2</v>
      </c>
    </row>
    <row r="1556" spans="1:13" x14ac:dyDescent="0.2">
      <c r="A1556" s="1" t="s">
        <v>11</v>
      </c>
      <c r="B1556" s="1" t="s">
        <v>42</v>
      </c>
      <c r="C1556" s="2">
        <v>18.090119999999999</v>
      </c>
      <c r="D1556" s="2">
        <v>0</v>
      </c>
      <c r="E1556" s="3">
        <f t="shared" si="96"/>
        <v>-1</v>
      </c>
      <c r="F1556" s="2">
        <v>1353.1051399999999</v>
      </c>
      <c r="G1556" s="2">
        <v>1250.2806599999999</v>
      </c>
      <c r="H1556" s="3">
        <f t="shared" si="97"/>
        <v>-7.5991493166599033E-2</v>
      </c>
      <c r="I1556" s="2">
        <v>2073.5431600000002</v>
      </c>
      <c r="J1556" s="3">
        <f t="shared" si="98"/>
        <v>-0.3970317647017293</v>
      </c>
      <c r="K1556" s="2">
        <v>9186.8493999999992</v>
      </c>
      <c r="L1556" s="2">
        <v>11759.201870000001</v>
      </c>
      <c r="M1556" s="3">
        <f t="shared" si="99"/>
        <v>0.28000377038944402</v>
      </c>
    </row>
    <row r="1557" spans="1:13" x14ac:dyDescent="0.2">
      <c r="A1557" s="1" t="s">
        <v>10</v>
      </c>
      <c r="B1557" s="1" t="s">
        <v>42</v>
      </c>
      <c r="C1557" s="2">
        <v>139.60792000000001</v>
      </c>
      <c r="D1557" s="2">
        <v>1.4932799999999999</v>
      </c>
      <c r="E1557" s="3">
        <f t="shared" si="96"/>
        <v>-0.98930375869793064</v>
      </c>
      <c r="F1557" s="2">
        <v>1490.6492000000001</v>
      </c>
      <c r="G1557" s="2">
        <v>2409.5637299999999</v>
      </c>
      <c r="H1557" s="3">
        <f t="shared" si="97"/>
        <v>0.6164525697930805</v>
      </c>
      <c r="I1557" s="2">
        <v>2417.7222000000002</v>
      </c>
      <c r="J1557" s="3">
        <f t="shared" si="98"/>
        <v>-3.3744447563083257E-3</v>
      </c>
      <c r="K1557" s="2">
        <v>14866.894630000001</v>
      </c>
      <c r="L1557" s="2">
        <v>16147.432059999999</v>
      </c>
      <c r="M1557" s="3">
        <f t="shared" si="99"/>
        <v>8.6133483950037171E-2</v>
      </c>
    </row>
    <row r="1558" spans="1:13" x14ac:dyDescent="0.2">
      <c r="A1558" s="1" t="s">
        <v>28</v>
      </c>
      <c r="B1558" s="1" t="s">
        <v>42</v>
      </c>
      <c r="C1558" s="2">
        <v>29.75</v>
      </c>
      <c r="D1558" s="2">
        <v>0</v>
      </c>
      <c r="E1558" s="3">
        <f t="shared" si="96"/>
        <v>-1</v>
      </c>
      <c r="F1558" s="2">
        <v>38.53</v>
      </c>
      <c r="G1558" s="2">
        <v>31.305589999999999</v>
      </c>
      <c r="H1558" s="3">
        <f t="shared" si="97"/>
        <v>-0.1875009083830782</v>
      </c>
      <c r="I1558" s="2">
        <v>27.017050000000001</v>
      </c>
      <c r="J1558" s="3">
        <f t="shared" si="98"/>
        <v>0.15873457686905112</v>
      </c>
      <c r="K1558" s="2">
        <v>134.38317000000001</v>
      </c>
      <c r="L1558" s="2">
        <v>103.76253</v>
      </c>
      <c r="M1558" s="3">
        <f t="shared" si="99"/>
        <v>-0.22786067630343898</v>
      </c>
    </row>
    <row r="1559" spans="1:13" x14ac:dyDescent="0.2">
      <c r="A1559" s="1" t="s">
        <v>9</v>
      </c>
      <c r="B1559" s="1" t="s">
        <v>42</v>
      </c>
      <c r="C1559" s="2">
        <v>0</v>
      </c>
      <c r="D1559" s="2">
        <v>4.3709999999999999E-2</v>
      </c>
      <c r="E1559" s="3" t="str">
        <f t="shared" si="96"/>
        <v/>
      </c>
      <c r="F1559" s="2">
        <v>54.880519999999997</v>
      </c>
      <c r="G1559" s="2">
        <v>71.164829999999995</v>
      </c>
      <c r="H1559" s="3">
        <f t="shared" si="97"/>
        <v>0.29672295379125413</v>
      </c>
      <c r="I1559" s="2">
        <v>127.84918</v>
      </c>
      <c r="J1559" s="3">
        <f t="shared" si="98"/>
        <v>-0.44336889763391529</v>
      </c>
      <c r="K1559" s="2">
        <v>834.56505000000004</v>
      </c>
      <c r="L1559" s="2">
        <v>1543.20039</v>
      </c>
      <c r="M1559" s="3">
        <f t="shared" si="99"/>
        <v>0.84910737635130995</v>
      </c>
    </row>
    <row r="1560" spans="1:13" x14ac:dyDescent="0.2">
      <c r="A1560" s="1" t="s">
        <v>8</v>
      </c>
      <c r="B1560" s="1" t="s">
        <v>42</v>
      </c>
      <c r="C1560" s="2">
        <v>210.7509</v>
      </c>
      <c r="D1560" s="2">
        <v>0</v>
      </c>
      <c r="E1560" s="3">
        <f t="shared" si="96"/>
        <v>-1</v>
      </c>
      <c r="F1560" s="2">
        <v>3066.91291</v>
      </c>
      <c r="G1560" s="2">
        <v>2905.52439</v>
      </c>
      <c r="H1560" s="3">
        <f t="shared" si="97"/>
        <v>-5.2622465891931647E-2</v>
      </c>
      <c r="I1560" s="2">
        <v>3790.3027299999999</v>
      </c>
      <c r="J1560" s="3">
        <f t="shared" si="98"/>
        <v>-0.23343210372011625</v>
      </c>
      <c r="K1560" s="2">
        <v>19085.146659999999</v>
      </c>
      <c r="L1560" s="2">
        <v>25053.4941</v>
      </c>
      <c r="M1560" s="3">
        <f t="shared" si="99"/>
        <v>0.31272211559730301</v>
      </c>
    </row>
    <row r="1561" spans="1:13" x14ac:dyDescent="0.2">
      <c r="A1561" s="1" t="s">
        <v>7</v>
      </c>
      <c r="B1561" s="1" t="s">
        <v>42</v>
      </c>
      <c r="C1561" s="2">
        <v>138.13399999999999</v>
      </c>
      <c r="D1561" s="2">
        <v>0</v>
      </c>
      <c r="E1561" s="3">
        <f t="shared" si="96"/>
        <v>-1</v>
      </c>
      <c r="F1561" s="2">
        <v>526.20758999999998</v>
      </c>
      <c r="G1561" s="2">
        <v>91.142300000000006</v>
      </c>
      <c r="H1561" s="3">
        <f t="shared" si="97"/>
        <v>-0.8267940224883491</v>
      </c>
      <c r="I1561" s="2">
        <v>268.63812999999999</v>
      </c>
      <c r="J1561" s="3">
        <f t="shared" si="98"/>
        <v>-0.66072463354327249</v>
      </c>
      <c r="K1561" s="2">
        <v>2357.24368</v>
      </c>
      <c r="L1561" s="2">
        <v>1397.81006</v>
      </c>
      <c r="M1561" s="3">
        <f t="shared" si="99"/>
        <v>-0.40701503545870155</v>
      </c>
    </row>
    <row r="1562" spans="1:13" x14ac:dyDescent="0.2">
      <c r="A1562" s="1" t="s">
        <v>6</v>
      </c>
      <c r="B1562" s="1" t="s">
        <v>42</v>
      </c>
      <c r="C1562" s="2">
        <v>26.147539999999999</v>
      </c>
      <c r="D1562" s="2">
        <v>20.620419999999999</v>
      </c>
      <c r="E1562" s="3">
        <f t="shared" si="96"/>
        <v>-0.21138202676045248</v>
      </c>
      <c r="F1562" s="2">
        <v>1208.13006</v>
      </c>
      <c r="G1562" s="2">
        <v>1576.0463</v>
      </c>
      <c r="H1562" s="3">
        <f t="shared" si="97"/>
        <v>0.30453363605570738</v>
      </c>
      <c r="I1562" s="2">
        <v>1711.4814699999999</v>
      </c>
      <c r="J1562" s="3">
        <f t="shared" si="98"/>
        <v>-7.9133296137877562E-2</v>
      </c>
      <c r="K1562" s="2">
        <v>10014.80422</v>
      </c>
      <c r="L1562" s="2">
        <v>10568.704750000001</v>
      </c>
      <c r="M1562" s="3">
        <f t="shared" si="99"/>
        <v>5.5308173563077379E-2</v>
      </c>
    </row>
    <row r="1563" spans="1:13" x14ac:dyDescent="0.2">
      <c r="A1563" s="1" t="s">
        <v>5</v>
      </c>
      <c r="B1563" s="1" t="s">
        <v>42</v>
      </c>
      <c r="C1563" s="2">
        <v>0</v>
      </c>
      <c r="D1563" s="2">
        <v>0</v>
      </c>
      <c r="E1563" s="3" t="str">
        <f t="shared" si="96"/>
        <v/>
      </c>
      <c r="F1563" s="2">
        <v>623.98719000000006</v>
      </c>
      <c r="G1563" s="2">
        <v>60.788089999999997</v>
      </c>
      <c r="H1563" s="3">
        <f t="shared" si="97"/>
        <v>-0.90258118920678487</v>
      </c>
      <c r="I1563" s="2">
        <v>0</v>
      </c>
      <c r="J1563" s="3" t="str">
        <f t="shared" si="98"/>
        <v/>
      </c>
      <c r="K1563" s="2">
        <v>796.77282000000002</v>
      </c>
      <c r="L1563" s="2">
        <v>1044.1228000000001</v>
      </c>
      <c r="M1563" s="3">
        <f t="shared" si="99"/>
        <v>0.31043978131683758</v>
      </c>
    </row>
    <row r="1564" spans="1:13" x14ac:dyDescent="0.2">
      <c r="A1564" s="1" t="s">
        <v>4</v>
      </c>
      <c r="B1564" s="1" t="s">
        <v>42</v>
      </c>
      <c r="C1564" s="2">
        <v>267.36779999999999</v>
      </c>
      <c r="D1564" s="2">
        <v>0</v>
      </c>
      <c r="E1564" s="3">
        <f t="shared" si="96"/>
        <v>-1</v>
      </c>
      <c r="F1564" s="2">
        <v>4174.7927499999996</v>
      </c>
      <c r="G1564" s="2">
        <v>7203.9793099999997</v>
      </c>
      <c r="H1564" s="3">
        <f t="shared" si="97"/>
        <v>0.72558968585925632</v>
      </c>
      <c r="I1564" s="2">
        <v>6638.9843700000001</v>
      </c>
      <c r="J1564" s="3">
        <f t="shared" si="98"/>
        <v>8.5102616381065532E-2</v>
      </c>
      <c r="K1564" s="2">
        <v>34608.961150000003</v>
      </c>
      <c r="L1564" s="2">
        <v>43633.964469999999</v>
      </c>
      <c r="M1564" s="3">
        <f t="shared" si="99"/>
        <v>0.26077070851345097</v>
      </c>
    </row>
    <row r="1565" spans="1:13" x14ac:dyDescent="0.2">
      <c r="A1565" s="1" t="s">
        <v>24</v>
      </c>
      <c r="B1565" s="1" t="s">
        <v>42</v>
      </c>
      <c r="C1565" s="2">
        <v>0</v>
      </c>
      <c r="D1565" s="2">
        <v>0</v>
      </c>
      <c r="E1565" s="3" t="str">
        <f t="shared" si="96"/>
        <v/>
      </c>
      <c r="F1565" s="2">
        <v>1319.25</v>
      </c>
      <c r="G1565" s="2">
        <v>1026.7628999999999</v>
      </c>
      <c r="H1565" s="3">
        <f t="shared" si="97"/>
        <v>-0.22170710631040369</v>
      </c>
      <c r="I1565" s="2">
        <v>1074.59726</v>
      </c>
      <c r="J1565" s="3">
        <f t="shared" si="98"/>
        <v>-4.4513755786051434E-2</v>
      </c>
      <c r="K1565" s="2">
        <v>7389.3610699999999</v>
      </c>
      <c r="L1565" s="2">
        <v>9741.9459000000006</v>
      </c>
      <c r="M1565" s="3">
        <f t="shared" si="99"/>
        <v>0.3183745939214202</v>
      </c>
    </row>
    <row r="1566" spans="1:13" x14ac:dyDescent="0.2">
      <c r="A1566" s="1" t="s">
        <v>3</v>
      </c>
      <c r="B1566" s="1" t="s">
        <v>42</v>
      </c>
      <c r="C1566" s="2">
        <v>402.10590000000002</v>
      </c>
      <c r="D1566" s="2">
        <v>12.535</v>
      </c>
      <c r="E1566" s="3">
        <f t="shared" si="96"/>
        <v>-0.96882662005208076</v>
      </c>
      <c r="F1566" s="2">
        <v>5298.9918500000003</v>
      </c>
      <c r="G1566" s="2">
        <v>6456.78557</v>
      </c>
      <c r="H1566" s="3">
        <f t="shared" si="97"/>
        <v>0.21849320640113823</v>
      </c>
      <c r="I1566" s="2">
        <v>5837.2261399999998</v>
      </c>
      <c r="J1566" s="3">
        <f t="shared" si="98"/>
        <v>0.10613935714335709</v>
      </c>
      <c r="K1566" s="2">
        <v>46533.919370000003</v>
      </c>
      <c r="L1566" s="2">
        <v>45499.897879999997</v>
      </c>
      <c r="M1566" s="3">
        <f t="shared" si="99"/>
        <v>-2.2220812345040364E-2</v>
      </c>
    </row>
    <row r="1567" spans="1:13" x14ac:dyDescent="0.2">
      <c r="A1567" s="1" t="s">
        <v>2</v>
      </c>
      <c r="B1567" s="1" t="s">
        <v>42</v>
      </c>
      <c r="C1567" s="2">
        <v>0</v>
      </c>
      <c r="D1567" s="2">
        <v>0</v>
      </c>
      <c r="E1567" s="3" t="str">
        <f t="shared" si="96"/>
        <v/>
      </c>
      <c r="F1567" s="2">
        <v>2.1621800000000002</v>
      </c>
      <c r="G1567" s="2">
        <v>44.627890000000001</v>
      </c>
      <c r="H1567" s="3">
        <f t="shared" si="97"/>
        <v>19.640228843112041</v>
      </c>
      <c r="I1567" s="2">
        <v>3.5833200000000001</v>
      </c>
      <c r="J1567" s="3">
        <f t="shared" si="98"/>
        <v>11.454341225455723</v>
      </c>
      <c r="K1567" s="2">
        <v>43.61018</v>
      </c>
      <c r="L1567" s="2">
        <v>172.83708999999999</v>
      </c>
      <c r="M1567" s="3">
        <f t="shared" si="99"/>
        <v>2.9632280811498597</v>
      </c>
    </row>
    <row r="1568" spans="1:13" x14ac:dyDescent="0.2">
      <c r="A1568" s="1" t="s">
        <v>26</v>
      </c>
      <c r="B1568" s="1" t="s">
        <v>42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1.7031000000000001</v>
      </c>
      <c r="J1568" s="3">
        <f t="shared" si="98"/>
        <v>-1</v>
      </c>
      <c r="K1568" s="2">
        <v>6.38</v>
      </c>
      <c r="L1568" s="2">
        <v>8.0487199999999994</v>
      </c>
      <c r="M1568" s="3">
        <f t="shared" si="99"/>
        <v>0.26155485893416919</v>
      </c>
    </row>
    <row r="1569" spans="1:13" x14ac:dyDescent="0.2">
      <c r="A1569" s="1" t="s">
        <v>30</v>
      </c>
      <c r="B1569" s="1" t="s">
        <v>42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4.1661999999999999</v>
      </c>
      <c r="J1569" s="3">
        <f t="shared" si="98"/>
        <v>-1</v>
      </c>
      <c r="K1569" s="2">
        <v>2.5256500000000002</v>
      </c>
      <c r="L1569" s="2">
        <v>6.3399799999999997</v>
      </c>
      <c r="M1569" s="3">
        <f t="shared" si="99"/>
        <v>1.5102369687011263</v>
      </c>
    </row>
    <row r="1570" spans="1:13" x14ac:dyDescent="0.2">
      <c r="A1570" s="6" t="s">
        <v>0</v>
      </c>
      <c r="B1570" s="6" t="s">
        <v>42</v>
      </c>
      <c r="C1570" s="5">
        <v>1608.26406</v>
      </c>
      <c r="D1570" s="5">
        <v>41.617789999999999</v>
      </c>
      <c r="E1570" s="4">
        <f t="shared" si="96"/>
        <v>-0.97412253930489501</v>
      </c>
      <c r="F1570" s="5">
        <v>30274.099559999999</v>
      </c>
      <c r="G1570" s="5">
        <v>37877.260920000001</v>
      </c>
      <c r="H1570" s="4">
        <f t="shared" si="97"/>
        <v>0.25114409579486763</v>
      </c>
      <c r="I1570" s="5">
        <v>39557.716919999999</v>
      </c>
      <c r="J1570" s="4">
        <f t="shared" si="98"/>
        <v>-4.248111698151058E-2</v>
      </c>
      <c r="K1570" s="5">
        <v>238307.28794000001</v>
      </c>
      <c r="L1570" s="5">
        <v>303608.57519</v>
      </c>
      <c r="M1570" s="4">
        <f t="shared" si="99"/>
        <v>0.27402136046481829</v>
      </c>
    </row>
    <row r="1571" spans="1:13" x14ac:dyDescent="0.2">
      <c r="A1571" s="1" t="s">
        <v>22</v>
      </c>
      <c r="B1571" s="1" t="s">
        <v>41</v>
      </c>
      <c r="C1571" s="2">
        <v>0</v>
      </c>
      <c r="D1571" s="2">
        <v>0</v>
      </c>
      <c r="E1571" s="3" t="str">
        <f t="shared" si="96"/>
        <v/>
      </c>
      <c r="F1571" s="2">
        <v>6.0604899999999997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1706.4603400000001</v>
      </c>
      <c r="L1571" s="2">
        <v>278.54442</v>
      </c>
      <c r="M1571" s="3">
        <f t="shared" si="99"/>
        <v>-0.83677064536993573</v>
      </c>
    </row>
    <row r="1572" spans="1:13" x14ac:dyDescent="0.2">
      <c r="A1572" s="1" t="s">
        <v>21</v>
      </c>
      <c r="B1572" s="1" t="s">
        <v>41</v>
      </c>
      <c r="C1572" s="2">
        <v>0</v>
      </c>
      <c r="D1572" s="2">
        <v>24.039259999999999</v>
      </c>
      <c r="E1572" s="3" t="str">
        <f t="shared" si="96"/>
        <v/>
      </c>
      <c r="F1572" s="2">
        <v>152.99438000000001</v>
      </c>
      <c r="G1572" s="2">
        <v>2001.33565</v>
      </c>
      <c r="H1572" s="3">
        <f t="shared" si="97"/>
        <v>12.081105658913746</v>
      </c>
      <c r="I1572" s="2">
        <v>710.09661000000006</v>
      </c>
      <c r="J1572" s="3">
        <f t="shared" si="98"/>
        <v>1.818399104876729</v>
      </c>
      <c r="K1572" s="2">
        <v>3956.6471299999998</v>
      </c>
      <c r="L1572" s="2">
        <v>6654.9045800000004</v>
      </c>
      <c r="M1572" s="3">
        <f t="shared" si="99"/>
        <v>0.68195554502228273</v>
      </c>
    </row>
    <row r="1573" spans="1:13" x14ac:dyDescent="0.2">
      <c r="A1573" s="1" t="s">
        <v>20</v>
      </c>
      <c r="B1573" s="1" t="s">
        <v>41</v>
      </c>
      <c r="C1573" s="2">
        <v>48.231580000000001</v>
      </c>
      <c r="D1573" s="2">
        <v>0</v>
      </c>
      <c r="E1573" s="3">
        <f t="shared" si="96"/>
        <v>-1</v>
      </c>
      <c r="F1573" s="2">
        <v>1412.6525300000001</v>
      </c>
      <c r="G1573" s="2">
        <v>2.92449</v>
      </c>
      <c r="H1573" s="3">
        <f t="shared" si="97"/>
        <v>-0.99792978815533639</v>
      </c>
      <c r="I1573" s="2">
        <v>0</v>
      </c>
      <c r="J1573" s="3" t="str">
        <f t="shared" si="98"/>
        <v/>
      </c>
      <c r="K1573" s="2">
        <v>7166.7528000000002</v>
      </c>
      <c r="L1573" s="2">
        <v>563.05268999999998</v>
      </c>
      <c r="M1573" s="3">
        <f t="shared" si="99"/>
        <v>-0.92143545260832771</v>
      </c>
    </row>
    <row r="1574" spans="1:13" x14ac:dyDescent="0.2">
      <c r="A1574" s="1" t="s">
        <v>19</v>
      </c>
      <c r="B1574" s="1" t="s">
        <v>41</v>
      </c>
      <c r="C1574" s="2">
        <v>263.74072000000001</v>
      </c>
      <c r="D1574" s="2">
        <v>0</v>
      </c>
      <c r="E1574" s="3">
        <f t="shared" si="96"/>
        <v>-1</v>
      </c>
      <c r="F1574" s="2">
        <v>3041.3955500000002</v>
      </c>
      <c r="G1574" s="2">
        <v>2.556</v>
      </c>
      <c r="H1574" s="3">
        <f t="shared" si="97"/>
        <v>-0.99915959632412821</v>
      </c>
      <c r="I1574" s="2">
        <v>10.8408</v>
      </c>
      <c r="J1574" s="3">
        <f t="shared" si="98"/>
        <v>-0.76422404250608811</v>
      </c>
      <c r="K1574" s="2">
        <v>12930.83639</v>
      </c>
      <c r="L1574" s="2">
        <v>4183.165</v>
      </c>
      <c r="M1574" s="3">
        <f t="shared" si="99"/>
        <v>-0.67649695086738315</v>
      </c>
    </row>
    <row r="1575" spans="1:13" x14ac:dyDescent="0.2">
      <c r="A1575" s="1" t="s">
        <v>18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28.863669999999999</v>
      </c>
      <c r="G1575" s="2">
        <v>0</v>
      </c>
      <c r="H1575" s="3">
        <f t="shared" si="97"/>
        <v>-1</v>
      </c>
      <c r="I1575" s="2">
        <v>0</v>
      </c>
      <c r="J1575" s="3" t="str">
        <f t="shared" si="98"/>
        <v/>
      </c>
      <c r="K1575" s="2">
        <v>111.64326</v>
      </c>
      <c r="L1575" s="2">
        <v>25.211490000000001</v>
      </c>
      <c r="M1575" s="3">
        <f t="shared" si="99"/>
        <v>-0.77417812772575789</v>
      </c>
    </row>
    <row r="1576" spans="1:13" x14ac:dyDescent="0.2">
      <c r="A1576" s="1" t="s">
        <v>17</v>
      </c>
      <c r="B1576" s="1" t="s">
        <v>41</v>
      </c>
      <c r="C1576" s="2">
        <v>0</v>
      </c>
      <c r="D1576" s="2">
        <v>0</v>
      </c>
      <c r="E1576" s="3" t="str">
        <f t="shared" si="96"/>
        <v/>
      </c>
      <c r="F1576" s="2">
        <v>108.46633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4753.2901899999997</v>
      </c>
      <c r="L1576" s="2">
        <v>85.385840000000002</v>
      </c>
      <c r="M1576" s="3">
        <f t="shared" si="99"/>
        <v>-0.98203647650639225</v>
      </c>
    </row>
    <row r="1577" spans="1:13" x14ac:dyDescent="0.2">
      <c r="A1577" s="1" t="s">
        <v>14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2.9247399999999999</v>
      </c>
      <c r="G1577" s="2">
        <v>0</v>
      </c>
      <c r="H1577" s="3">
        <f t="shared" si="97"/>
        <v>-1</v>
      </c>
      <c r="I1577" s="2">
        <v>0</v>
      </c>
      <c r="J1577" s="3" t="str">
        <f t="shared" si="98"/>
        <v/>
      </c>
      <c r="K1577" s="2">
        <v>453.98595999999998</v>
      </c>
      <c r="L1577" s="2">
        <v>2.5729099999999998</v>
      </c>
      <c r="M1577" s="3">
        <f t="shared" si="99"/>
        <v>-0.99433262209254225</v>
      </c>
    </row>
    <row r="1578" spans="1:13" x14ac:dyDescent="0.2">
      <c r="A1578" s="1" t="s">
        <v>13</v>
      </c>
      <c r="B1578" s="1" t="s">
        <v>41</v>
      </c>
      <c r="C1578" s="2">
        <v>83.540639999999996</v>
      </c>
      <c r="D1578" s="2">
        <v>0</v>
      </c>
      <c r="E1578" s="3">
        <f t="shared" si="96"/>
        <v>-1</v>
      </c>
      <c r="F1578" s="2">
        <v>665.35627999999997</v>
      </c>
      <c r="G1578" s="2">
        <v>121.928</v>
      </c>
      <c r="H1578" s="3">
        <f t="shared" si="97"/>
        <v>-0.81674780314690953</v>
      </c>
      <c r="I1578" s="2">
        <v>36.911920000000002</v>
      </c>
      <c r="J1578" s="3">
        <f t="shared" si="98"/>
        <v>2.3032147880684612</v>
      </c>
      <c r="K1578" s="2">
        <v>4847.8497299999999</v>
      </c>
      <c r="L1578" s="2">
        <v>1981.4741200000001</v>
      </c>
      <c r="M1578" s="3">
        <f t="shared" si="99"/>
        <v>-0.59126742156671597</v>
      </c>
    </row>
    <row r="1579" spans="1:13" x14ac:dyDescent="0.2">
      <c r="A1579" s="1" t="s">
        <v>12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24.170999999999999</v>
      </c>
      <c r="G1579" s="2">
        <v>0</v>
      </c>
      <c r="H1579" s="3">
        <f t="shared" si="97"/>
        <v>-1</v>
      </c>
      <c r="I1579" s="2">
        <v>0</v>
      </c>
      <c r="J1579" s="3" t="str">
        <f t="shared" si="98"/>
        <v/>
      </c>
      <c r="K1579" s="2">
        <v>110.55918</v>
      </c>
      <c r="L1579" s="2">
        <v>91.518000000000001</v>
      </c>
      <c r="M1579" s="3">
        <f t="shared" si="99"/>
        <v>-0.17222613264678699</v>
      </c>
    </row>
    <row r="1580" spans="1:13" x14ac:dyDescent="0.2">
      <c r="A1580" s="1" t="s">
        <v>11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49.22486</v>
      </c>
      <c r="G1580" s="2">
        <v>0</v>
      </c>
      <c r="H1580" s="3">
        <f t="shared" si="97"/>
        <v>-1</v>
      </c>
      <c r="I1580" s="2">
        <v>0</v>
      </c>
      <c r="J1580" s="3" t="str">
        <f t="shared" si="98"/>
        <v/>
      </c>
      <c r="K1580" s="2">
        <v>554.33262000000002</v>
      </c>
      <c r="L1580" s="2">
        <v>51.832419999999999</v>
      </c>
      <c r="M1580" s="3">
        <f t="shared" si="99"/>
        <v>-0.90649581473303886</v>
      </c>
    </row>
    <row r="1581" spans="1:13" x14ac:dyDescent="0.2">
      <c r="A1581" s="1" t="s">
        <v>10</v>
      </c>
      <c r="B1581" s="1" t="s">
        <v>41</v>
      </c>
      <c r="C1581" s="2">
        <v>16.61561</v>
      </c>
      <c r="D1581" s="2">
        <v>0</v>
      </c>
      <c r="E1581" s="3">
        <f t="shared" si="96"/>
        <v>-1</v>
      </c>
      <c r="F1581" s="2">
        <v>1209.59024</v>
      </c>
      <c r="G1581" s="2">
        <v>9.3937399999999993</v>
      </c>
      <c r="H1581" s="3">
        <f t="shared" si="97"/>
        <v>-0.99223394858080205</v>
      </c>
      <c r="I1581" s="2">
        <v>24.530989999999999</v>
      </c>
      <c r="J1581" s="3">
        <f t="shared" si="98"/>
        <v>-0.61706641272936813</v>
      </c>
      <c r="K1581" s="2">
        <v>8053.3604800000003</v>
      </c>
      <c r="L1581" s="2">
        <v>1093.9287200000001</v>
      </c>
      <c r="M1581" s="3">
        <f t="shared" si="99"/>
        <v>-0.86416493801355332</v>
      </c>
    </row>
    <row r="1582" spans="1:13" x14ac:dyDescent="0.2">
      <c r="A1582" s="1" t="s">
        <v>28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761.39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11.566649999999999</v>
      </c>
      <c r="L1582" s="2">
        <v>3448.9159399999999</v>
      </c>
      <c r="M1582" s="3">
        <f t="shared" si="99"/>
        <v>297.17760025590815</v>
      </c>
    </row>
    <row r="1583" spans="1:13" x14ac:dyDescent="0.2">
      <c r="A1583" s="1" t="s">
        <v>9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4.8437400000000004</v>
      </c>
      <c r="G1583" s="2">
        <v>0</v>
      </c>
      <c r="H1583" s="3">
        <f t="shared" si="97"/>
        <v>-1</v>
      </c>
      <c r="I1583" s="2">
        <v>0</v>
      </c>
      <c r="J1583" s="3" t="str">
        <f t="shared" si="98"/>
        <v/>
      </c>
      <c r="K1583" s="2">
        <v>16.465979999999998</v>
      </c>
      <c r="L1583" s="2">
        <v>3.6819099999999998</v>
      </c>
      <c r="M1583" s="3">
        <f t="shared" si="99"/>
        <v>-0.77639290221414092</v>
      </c>
    </row>
    <row r="1584" spans="1:13" x14ac:dyDescent="0.2">
      <c r="A1584" s="1" t="s">
        <v>8</v>
      </c>
      <c r="B1584" s="1" t="s">
        <v>41</v>
      </c>
      <c r="C1584" s="2">
        <v>59.269590000000001</v>
      </c>
      <c r="D1584" s="2">
        <v>0</v>
      </c>
      <c r="E1584" s="3">
        <f t="shared" si="96"/>
        <v>-1</v>
      </c>
      <c r="F1584" s="2">
        <v>788.64873999999998</v>
      </c>
      <c r="G1584" s="2">
        <v>25.824999999999999</v>
      </c>
      <c r="H1584" s="3">
        <f t="shared" si="97"/>
        <v>-0.96725411619880353</v>
      </c>
      <c r="I1584" s="2">
        <v>0</v>
      </c>
      <c r="J1584" s="3" t="str">
        <f t="shared" si="98"/>
        <v/>
      </c>
      <c r="K1584" s="2">
        <v>14507.67308</v>
      </c>
      <c r="L1584" s="2">
        <v>455.62267000000003</v>
      </c>
      <c r="M1584" s="3">
        <f t="shared" si="99"/>
        <v>-0.96859436606494032</v>
      </c>
    </row>
    <row r="1585" spans="1:13" x14ac:dyDescent="0.2">
      <c r="A1585" s="1" t="s">
        <v>7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24.015930000000001</v>
      </c>
      <c r="G1585" s="2">
        <v>54.596139999999998</v>
      </c>
      <c r="H1585" s="3">
        <f t="shared" si="97"/>
        <v>1.2733302437173992</v>
      </c>
      <c r="I1585" s="2">
        <v>40.761539999999997</v>
      </c>
      <c r="J1585" s="3">
        <f t="shared" si="98"/>
        <v>0.33940327082833477</v>
      </c>
      <c r="K1585" s="2">
        <v>245.12746999999999</v>
      </c>
      <c r="L1585" s="2">
        <v>412.94349999999997</v>
      </c>
      <c r="M1585" s="3">
        <f t="shared" si="99"/>
        <v>0.68460719641091217</v>
      </c>
    </row>
    <row r="1586" spans="1:13" x14ac:dyDescent="0.2">
      <c r="A1586" s="1" t="s">
        <v>6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263.17473999999999</v>
      </c>
      <c r="G1586" s="2">
        <v>5.772E-2</v>
      </c>
      <c r="H1586" s="3">
        <f t="shared" si="97"/>
        <v>-0.99978067803923731</v>
      </c>
      <c r="I1586" s="2">
        <v>0</v>
      </c>
      <c r="J1586" s="3" t="str">
        <f t="shared" si="98"/>
        <v/>
      </c>
      <c r="K1586" s="2">
        <v>1242.70541</v>
      </c>
      <c r="L1586" s="2">
        <v>267.91950000000003</v>
      </c>
      <c r="M1586" s="3">
        <f t="shared" si="99"/>
        <v>-0.78440626568126071</v>
      </c>
    </row>
    <row r="1587" spans="1:13" x14ac:dyDescent="0.2">
      <c r="A1587" s="1" t="s">
        <v>5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29.04449</v>
      </c>
      <c r="L1587" s="2">
        <v>8.3421699999999994</v>
      </c>
      <c r="M1587" s="3">
        <f t="shared" si="99"/>
        <v>-0.71277960122556805</v>
      </c>
    </row>
    <row r="1588" spans="1:13" x14ac:dyDescent="0.2">
      <c r="A1588" s="1" t="s">
        <v>4</v>
      </c>
      <c r="B1588" s="1" t="s">
        <v>41</v>
      </c>
      <c r="C1588" s="2">
        <v>13.22383</v>
      </c>
      <c r="D1588" s="2">
        <v>0</v>
      </c>
      <c r="E1588" s="3">
        <f t="shared" si="96"/>
        <v>-1</v>
      </c>
      <c r="F1588" s="2">
        <v>285.12110999999999</v>
      </c>
      <c r="G1588" s="2">
        <v>0</v>
      </c>
      <c r="H1588" s="3">
        <f t="shared" si="97"/>
        <v>-1</v>
      </c>
      <c r="I1588" s="2">
        <v>0</v>
      </c>
      <c r="J1588" s="3" t="str">
        <f t="shared" si="98"/>
        <v/>
      </c>
      <c r="K1588" s="2">
        <v>1732.8518899999999</v>
      </c>
      <c r="L1588" s="2">
        <v>224.03035</v>
      </c>
      <c r="M1588" s="3">
        <f t="shared" si="99"/>
        <v>-0.87071581172468238</v>
      </c>
    </row>
    <row r="1589" spans="1:13" x14ac:dyDescent="0.2">
      <c r="A1589" s="1" t="s">
        <v>24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0.7</v>
      </c>
      <c r="L1589" s="2">
        <v>0</v>
      </c>
      <c r="M1589" s="3">
        <f t="shared" si="99"/>
        <v>-1</v>
      </c>
    </row>
    <row r="1590" spans="1:13" x14ac:dyDescent="0.2">
      <c r="A1590" s="1" t="s">
        <v>3</v>
      </c>
      <c r="B1590" s="1" t="s">
        <v>41</v>
      </c>
      <c r="C1590" s="2">
        <v>0</v>
      </c>
      <c r="D1590" s="2">
        <v>0</v>
      </c>
      <c r="E1590" s="3" t="str">
        <f t="shared" si="96"/>
        <v/>
      </c>
      <c r="F1590" s="2">
        <v>0.33446999999999999</v>
      </c>
      <c r="G1590" s="2">
        <v>0</v>
      </c>
      <c r="H1590" s="3">
        <f t="shared" si="97"/>
        <v>-1</v>
      </c>
      <c r="I1590" s="2">
        <v>0</v>
      </c>
      <c r="J1590" s="3" t="str">
        <f t="shared" si="98"/>
        <v/>
      </c>
      <c r="K1590" s="2">
        <v>0.33446999999999999</v>
      </c>
      <c r="L1590" s="2">
        <v>0</v>
      </c>
      <c r="M1590" s="3">
        <f t="shared" si="99"/>
        <v>-1</v>
      </c>
    </row>
    <row r="1591" spans="1:13" x14ac:dyDescent="0.2">
      <c r="A1591" s="1" t="s">
        <v>2</v>
      </c>
      <c r="B1591" s="1" t="s">
        <v>41</v>
      </c>
      <c r="C1591" s="2">
        <v>307.68385000000001</v>
      </c>
      <c r="D1591" s="2">
        <v>0</v>
      </c>
      <c r="E1591" s="3">
        <f t="shared" si="96"/>
        <v>-1</v>
      </c>
      <c r="F1591" s="2">
        <v>4649.0956100000003</v>
      </c>
      <c r="G1591" s="2">
        <v>47.802900000000001</v>
      </c>
      <c r="H1591" s="3">
        <f t="shared" si="97"/>
        <v>-0.98971780664239772</v>
      </c>
      <c r="I1591" s="2">
        <v>12.74362</v>
      </c>
      <c r="J1591" s="3">
        <f t="shared" si="98"/>
        <v>2.7511240918985345</v>
      </c>
      <c r="K1591" s="2">
        <v>10207.35706</v>
      </c>
      <c r="L1591" s="2">
        <v>1494.2971500000001</v>
      </c>
      <c r="M1591" s="3">
        <f t="shared" si="99"/>
        <v>-0.85360587062680848</v>
      </c>
    </row>
    <row r="1592" spans="1:13" x14ac:dyDescent="0.2">
      <c r="A1592" s="1" t="s">
        <v>26</v>
      </c>
      <c r="B1592" s="1" t="s">
        <v>41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53.878169999999997</v>
      </c>
      <c r="L1592" s="2">
        <v>0</v>
      </c>
      <c r="M1592" s="3">
        <f t="shared" si="99"/>
        <v>-1</v>
      </c>
    </row>
    <row r="1593" spans="1:13" x14ac:dyDescent="0.2">
      <c r="A1593" s="1" t="s">
        <v>30</v>
      </c>
      <c r="B1593" s="1" t="s">
        <v>41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</v>
      </c>
      <c r="M1593" s="3" t="str">
        <f t="shared" si="99"/>
        <v/>
      </c>
    </row>
    <row r="1594" spans="1:13" x14ac:dyDescent="0.2">
      <c r="A1594" s="6" t="s">
        <v>0</v>
      </c>
      <c r="B1594" s="6" t="s">
        <v>41</v>
      </c>
      <c r="C1594" s="5">
        <v>792.30582000000004</v>
      </c>
      <c r="D1594" s="5">
        <v>24.039259999999999</v>
      </c>
      <c r="E1594" s="4">
        <f t="shared" si="96"/>
        <v>-0.96965911470901478</v>
      </c>
      <c r="F1594" s="5">
        <v>12716.93441</v>
      </c>
      <c r="G1594" s="5">
        <v>3027.8096399999999</v>
      </c>
      <c r="H1594" s="4">
        <f t="shared" si="97"/>
        <v>-0.76190726928503516</v>
      </c>
      <c r="I1594" s="5">
        <v>835.88548000000003</v>
      </c>
      <c r="J1594" s="4">
        <f t="shared" si="98"/>
        <v>2.6222780661293457</v>
      </c>
      <c r="K1594" s="5">
        <v>72693.422749999998</v>
      </c>
      <c r="L1594" s="5">
        <v>21327.343379999998</v>
      </c>
      <c r="M1594" s="4">
        <f t="shared" si="99"/>
        <v>-0.70661247506054459</v>
      </c>
    </row>
    <row r="1595" spans="1:13" x14ac:dyDescent="0.2">
      <c r="A1595" s="1" t="s">
        <v>22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41.65549</v>
      </c>
      <c r="G1595" s="2">
        <v>80.862589999999997</v>
      </c>
      <c r="H1595" s="3">
        <f t="shared" si="97"/>
        <v>0.94122287362362078</v>
      </c>
      <c r="I1595" s="2">
        <v>29.833269999999999</v>
      </c>
      <c r="J1595" s="3">
        <f t="shared" si="98"/>
        <v>1.7104836311943008</v>
      </c>
      <c r="K1595" s="2">
        <v>261.05862999999999</v>
      </c>
      <c r="L1595" s="2">
        <v>508.03928999999999</v>
      </c>
      <c r="M1595" s="3">
        <f t="shared" si="99"/>
        <v>0.9460735314515365</v>
      </c>
    </row>
    <row r="1596" spans="1:13" x14ac:dyDescent="0.2">
      <c r="A1596" s="1" t="s">
        <v>21</v>
      </c>
      <c r="B1596" s="1" t="s">
        <v>40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42.048000000000002</v>
      </c>
      <c r="H1596" s="3" t="str">
        <f t="shared" si="97"/>
        <v/>
      </c>
      <c r="I1596" s="2">
        <v>17.450600000000001</v>
      </c>
      <c r="J1596" s="3">
        <f t="shared" si="98"/>
        <v>1.4095446574902866</v>
      </c>
      <c r="K1596" s="2">
        <v>27.445679999999999</v>
      </c>
      <c r="L1596" s="2">
        <v>110.95064000000001</v>
      </c>
      <c r="M1596" s="3">
        <f t="shared" si="99"/>
        <v>3.0425538736879538</v>
      </c>
    </row>
    <row r="1597" spans="1:13" x14ac:dyDescent="0.2">
      <c r="A1597" s="1" t="s">
        <v>20</v>
      </c>
      <c r="B1597" s="1" t="s">
        <v>40</v>
      </c>
      <c r="C1597" s="2">
        <v>20.186440000000001</v>
      </c>
      <c r="D1597" s="2">
        <v>0</v>
      </c>
      <c r="E1597" s="3">
        <f t="shared" si="96"/>
        <v>-1</v>
      </c>
      <c r="F1597" s="2">
        <v>327.55538000000001</v>
      </c>
      <c r="G1597" s="2">
        <v>407.62975999999998</v>
      </c>
      <c r="H1597" s="3">
        <f t="shared" si="97"/>
        <v>0.24446058556571404</v>
      </c>
      <c r="I1597" s="2">
        <v>324.95778999999999</v>
      </c>
      <c r="J1597" s="3">
        <f t="shared" si="98"/>
        <v>0.25440833407932772</v>
      </c>
      <c r="K1597" s="2">
        <v>2283.9838300000001</v>
      </c>
      <c r="L1597" s="2">
        <v>3000.6257799999998</v>
      </c>
      <c r="M1597" s="3">
        <f t="shared" si="99"/>
        <v>0.31376839913967336</v>
      </c>
    </row>
    <row r="1598" spans="1:13" x14ac:dyDescent="0.2">
      <c r="A1598" s="1" t="s">
        <v>19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22.714369999999999</v>
      </c>
      <c r="L1598" s="2">
        <v>0</v>
      </c>
      <c r="M1598" s="3">
        <f t="shared" si="99"/>
        <v>-1</v>
      </c>
    </row>
    <row r="1599" spans="1:13" x14ac:dyDescent="0.2">
      <c r="A1599" s="1" t="s">
        <v>18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5.3660800000000002</v>
      </c>
      <c r="J1599" s="3">
        <f t="shared" si="98"/>
        <v>-1</v>
      </c>
      <c r="K1599" s="2">
        <v>0</v>
      </c>
      <c r="L1599" s="2">
        <v>5.3660800000000002</v>
      </c>
      <c r="M1599" s="3" t="str">
        <f t="shared" si="99"/>
        <v/>
      </c>
    </row>
    <row r="1600" spans="1:13" x14ac:dyDescent="0.2">
      <c r="A1600" s="1" t="s">
        <v>17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13.61007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27.09243</v>
      </c>
      <c r="L1600" s="2">
        <v>0</v>
      </c>
      <c r="M1600" s="3">
        <f t="shared" si="99"/>
        <v>-1</v>
      </c>
    </row>
    <row r="1601" spans="1:13" x14ac:dyDescent="0.2">
      <c r="A1601" s="1" t="s">
        <v>14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1.00339</v>
      </c>
      <c r="L1601" s="2">
        <v>4.4560000000000002E-2</v>
      </c>
      <c r="M1601" s="3">
        <f t="shared" si="99"/>
        <v>-0.95559054804213717</v>
      </c>
    </row>
    <row r="1602" spans="1:13" x14ac:dyDescent="0.2">
      <c r="A1602" s="1" t="s">
        <v>13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898.83036000000004</v>
      </c>
      <c r="G1602" s="2">
        <v>0</v>
      </c>
      <c r="H1602" s="3">
        <f t="shared" si="97"/>
        <v>-1</v>
      </c>
      <c r="I1602" s="2">
        <v>0</v>
      </c>
      <c r="J1602" s="3" t="str">
        <f t="shared" si="98"/>
        <v/>
      </c>
      <c r="K1602" s="2">
        <v>2917.14257</v>
      </c>
      <c r="L1602" s="2">
        <v>15.351990000000001</v>
      </c>
      <c r="M1602" s="3">
        <f t="shared" si="99"/>
        <v>-0.99473731926650399</v>
      </c>
    </row>
    <row r="1603" spans="1:13" x14ac:dyDescent="0.2">
      <c r="A1603" s="1" t="s">
        <v>12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11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9.7300500000000003</v>
      </c>
      <c r="G1604" s="2">
        <v>0.95450000000000002</v>
      </c>
      <c r="H1604" s="3">
        <f t="shared" si="97"/>
        <v>-0.90190184017553865</v>
      </c>
      <c r="I1604" s="2">
        <v>0</v>
      </c>
      <c r="J1604" s="3" t="str">
        <f t="shared" si="98"/>
        <v/>
      </c>
      <c r="K1604" s="2">
        <v>64.153800000000004</v>
      </c>
      <c r="L1604" s="2">
        <v>64.279499999999999</v>
      </c>
      <c r="M1604" s="3">
        <f t="shared" si="99"/>
        <v>1.9593539275926108E-3</v>
      </c>
    </row>
    <row r="1605" spans="1:13" x14ac:dyDescent="0.2">
      <c r="A1605" s="1" t="s">
        <v>10</v>
      </c>
      <c r="B1605" s="1" t="s">
        <v>40</v>
      </c>
      <c r="C1605" s="2">
        <v>0.64</v>
      </c>
      <c r="D1605" s="2">
        <v>0</v>
      </c>
      <c r="E1605" s="3">
        <f t="shared" ref="E1605:E1668" si="100">IF(C1605=0,"",(D1605/C1605-1))</f>
        <v>-1</v>
      </c>
      <c r="F1605" s="2">
        <v>1.24</v>
      </c>
      <c r="G1605" s="2">
        <v>1.8332999999999999</v>
      </c>
      <c r="H1605" s="3">
        <f t="shared" ref="H1605:H1668" si="101">IF(F1605=0,"",(G1605/F1605-1))</f>
        <v>0.47846774193548391</v>
      </c>
      <c r="I1605" s="2">
        <v>1.7160200000000001</v>
      </c>
      <c r="J1605" s="3">
        <f t="shared" ref="J1605:J1668" si="102">IF(I1605=0,"",(G1605/I1605-1))</f>
        <v>6.83441917926364E-2</v>
      </c>
      <c r="K1605" s="2">
        <v>172.04956999999999</v>
      </c>
      <c r="L1605" s="2">
        <v>63.812139999999999</v>
      </c>
      <c r="M1605" s="3">
        <f t="shared" ref="M1605:M1668" si="103">IF(K1605=0,"",(L1605/K1605-1))</f>
        <v>-0.6291060768126302</v>
      </c>
    </row>
    <row r="1606" spans="1:13" x14ac:dyDescent="0.2">
      <c r="A1606" s="1" t="s">
        <v>9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7.7400000000000004E-3</v>
      </c>
      <c r="H1606" s="3" t="str">
        <f t="shared" si="101"/>
        <v/>
      </c>
      <c r="I1606" s="2">
        <v>2.6537000000000002</v>
      </c>
      <c r="J1606" s="3">
        <f t="shared" si="102"/>
        <v>-0.99708331763198554</v>
      </c>
      <c r="K1606" s="2">
        <v>0.16350000000000001</v>
      </c>
      <c r="L1606" s="2">
        <v>2.86144</v>
      </c>
      <c r="M1606" s="3">
        <f t="shared" si="103"/>
        <v>16.501162079510703</v>
      </c>
    </row>
    <row r="1607" spans="1:13" x14ac:dyDescent="0.2">
      <c r="A1607" s="1" t="s">
        <v>8</v>
      </c>
      <c r="B1607" s="1" t="s">
        <v>40</v>
      </c>
      <c r="C1607" s="2">
        <v>0</v>
      </c>
      <c r="D1607" s="2">
        <v>0</v>
      </c>
      <c r="E1607" s="3" t="str">
        <f t="shared" si="100"/>
        <v/>
      </c>
      <c r="F1607" s="2">
        <v>25.421379999999999</v>
      </c>
      <c r="G1607" s="2">
        <v>227.43172999999999</v>
      </c>
      <c r="H1607" s="3">
        <f t="shared" si="101"/>
        <v>7.9464745816316817</v>
      </c>
      <c r="I1607" s="2">
        <v>67.851640000000003</v>
      </c>
      <c r="J1607" s="3">
        <f t="shared" si="102"/>
        <v>2.351897315967602</v>
      </c>
      <c r="K1607" s="2">
        <v>1235.2706700000001</v>
      </c>
      <c r="L1607" s="2">
        <v>1210.8336200000001</v>
      </c>
      <c r="M1607" s="3">
        <f t="shared" si="103"/>
        <v>-1.9782749314366854E-2</v>
      </c>
    </row>
    <row r="1608" spans="1:13" x14ac:dyDescent="0.2">
      <c r="A1608" s="1" t="s">
        <v>7</v>
      </c>
      <c r="B1608" s="1" t="s">
        <v>40</v>
      </c>
      <c r="C1608" s="2">
        <v>0</v>
      </c>
      <c r="D1608" s="2">
        <v>0</v>
      </c>
      <c r="E1608" s="3" t="str">
        <f t="shared" si="100"/>
        <v/>
      </c>
      <c r="F1608" s="2">
        <v>1.78074</v>
      </c>
      <c r="G1608" s="2">
        <v>0</v>
      </c>
      <c r="H1608" s="3">
        <f t="shared" si="101"/>
        <v>-1</v>
      </c>
      <c r="I1608" s="2">
        <v>0</v>
      </c>
      <c r="J1608" s="3" t="str">
        <f t="shared" si="102"/>
        <v/>
      </c>
      <c r="K1608" s="2">
        <v>1.78074</v>
      </c>
      <c r="L1608" s="2">
        <v>0</v>
      </c>
      <c r="M1608" s="3">
        <f t="shared" si="103"/>
        <v>-1</v>
      </c>
    </row>
    <row r="1609" spans="1:13" x14ac:dyDescent="0.2">
      <c r="A1609" s="1" t="s">
        <v>6</v>
      </c>
      <c r="B1609" s="1" t="s">
        <v>40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0.15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3.1687500000000002</v>
      </c>
      <c r="L1609" s="2">
        <v>22.839680000000001</v>
      </c>
      <c r="M1609" s="3">
        <f t="shared" si="103"/>
        <v>6.2077885601577911</v>
      </c>
    </row>
    <row r="1610" spans="1:13" x14ac:dyDescent="0.2">
      <c r="A1610" s="1" t="s">
        <v>4</v>
      </c>
      <c r="B1610" s="1" t="s">
        <v>40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193.58664999999999</v>
      </c>
      <c r="L1610" s="2">
        <v>8.6156100000000002</v>
      </c>
      <c r="M1610" s="3">
        <f t="shared" si="103"/>
        <v>-0.95549481330453312</v>
      </c>
    </row>
    <row r="1611" spans="1:13" x14ac:dyDescent="0.2">
      <c r="A1611" s="1" t="s">
        <v>24</v>
      </c>
      <c r="B1611" s="1" t="s">
        <v>40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</v>
      </c>
      <c r="M1611" s="3" t="str">
        <f t="shared" si="103"/>
        <v/>
      </c>
    </row>
    <row r="1612" spans="1:13" x14ac:dyDescent="0.2">
      <c r="A1612" s="1" t="s">
        <v>3</v>
      </c>
      <c r="B1612" s="1" t="s">
        <v>40</v>
      </c>
      <c r="C1612" s="2">
        <v>0</v>
      </c>
      <c r="D1612" s="2">
        <v>0</v>
      </c>
      <c r="E1612" s="3" t="str">
        <f t="shared" si="100"/>
        <v/>
      </c>
      <c r="F1612" s="2">
        <v>853.48500000000001</v>
      </c>
      <c r="G1612" s="2">
        <v>998.50199999999995</v>
      </c>
      <c r="H1612" s="3">
        <f t="shared" si="101"/>
        <v>0.16991159774336984</v>
      </c>
      <c r="I1612" s="2">
        <v>1168.0537999999999</v>
      </c>
      <c r="J1612" s="3">
        <f t="shared" si="102"/>
        <v>-0.14515752613449828</v>
      </c>
      <c r="K1612" s="2">
        <v>4565.8649699999996</v>
      </c>
      <c r="L1612" s="2">
        <v>3923.4998000000001</v>
      </c>
      <c r="M1612" s="3">
        <f t="shared" si="103"/>
        <v>-0.14068860428870711</v>
      </c>
    </row>
    <row r="1613" spans="1:13" x14ac:dyDescent="0.2">
      <c r="A1613" s="1" t="s">
        <v>2</v>
      </c>
      <c r="B1613" s="1" t="s">
        <v>40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</v>
      </c>
      <c r="L1613" s="2">
        <v>0</v>
      </c>
      <c r="M1613" s="3" t="str">
        <f t="shared" si="103"/>
        <v/>
      </c>
    </row>
    <row r="1614" spans="1:13" x14ac:dyDescent="0.2">
      <c r="A1614" s="1" t="s">
        <v>26</v>
      </c>
      <c r="B1614" s="1" t="s">
        <v>40</v>
      </c>
      <c r="C1614" s="2">
        <v>0</v>
      </c>
      <c r="D1614" s="2">
        <v>0</v>
      </c>
      <c r="E1614" s="3" t="str">
        <f t="shared" si="100"/>
        <v/>
      </c>
      <c r="F1614" s="2">
        <v>9.92</v>
      </c>
      <c r="G1614" s="2">
        <v>0</v>
      </c>
      <c r="H1614" s="3">
        <f t="shared" si="101"/>
        <v>-1</v>
      </c>
      <c r="I1614" s="2">
        <v>44.945999999999998</v>
      </c>
      <c r="J1614" s="3">
        <f t="shared" si="102"/>
        <v>-1</v>
      </c>
      <c r="K1614" s="2">
        <v>1272.2268300000001</v>
      </c>
      <c r="L1614" s="2">
        <v>1292.72154</v>
      </c>
      <c r="M1614" s="3">
        <f t="shared" si="103"/>
        <v>1.6109320694014828E-2</v>
      </c>
    </row>
    <row r="1615" spans="1:13" x14ac:dyDescent="0.2">
      <c r="A1615" s="6" t="s">
        <v>0</v>
      </c>
      <c r="B1615" s="6" t="s">
        <v>40</v>
      </c>
      <c r="C1615" s="5">
        <v>20.826440000000002</v>
      </c>
      <c r="D1615" s="5">
        <v>0</v>
      </c>
      <c r="E1615" s="4">
        <f t="shared" si="100"/>
        <v>-1</v>
      </c>
      <c r="F1615" s="5">
        <v>2183.22847</v>
      </c>
      <c r="G1615" s="5">
        <v>1759.4196199999999</v>
      </c>
      <c r="H1615" s="4">
        <f t="shared" si="101"/>
        <v>-0.19412024706695041</v>
      </c>
      <c r="I1615" s="5">
        <v>1662.8289</v>
      </c>
      <c r="J1615" s="4">
        <f t="shared" si="102"/>
        <v>5.8088189350088859E-2</v>
      </c>
      <c r="K1615" s="5">
        <v>13048.70638</v>
      </c>
      <c r="L1615" s="5">
        <v>10229.84167</v>
      </c>
      <c r="M1615" s="4">
        <f t="shared" si="103"/>
        <v>-0.21602637287635862</v>
      </c>
    </row>
    <row r="1616" spans="1:13" x14ac:dyDescent="0.2">
      <c r="A1616" s="1" t="s">
        <v>22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20.88477</v>
      </c>
      <c r="G1616" s="2">
        <v>89.492059999999995</v>
      </c>
      <c r="H1616" s="3">
        <f t="shared" si="101"/>
        <v>3.2850392893960523</v>
      </c>
      <c r="I1616" s="2">
        <v>193.28313</v>
      </c>
      <c r="J1616" s="3">
        <f t="shared" si="102"/>
        <v>-0.53698980350742453</v>
      </c>
      <c r="K1616" s="2">
        <v>912.23110999999994</v>
      </c>
      <c r="L1616" s="2">
        <v>408.78483</v>
      </c>
      <c r="M1616" s="3">
        <f t="shared" si="103"/>
        <v>-0.55188457670556756</v>
      </c>
    </row>
    <row r="1617" spans="1:13" x14ac:dyDescent="0.2">
      <c r="A1617" s="1" t="s">
        <v>21</v>
      </c>
      <c r="B1617" s="1" t="s">
        <v>39</v>
      </c>
      <c r="C1617" s="2">
        <v>1.1753</v>
      </c>
      <c r="D1617" s="2">
        <v>0</v>
      </c>
      <c r="E1617" s="3">
        <f t="shared" si="100"/>
        <v>-1</v>
      </c>
      <c r="F1617" s="2">
        <v>2.2887300000000002</v>
      </c>
      <c r="G1617" s="2">
        <v>23.79204</v>
      </c>
      <c r="H1617" s="3">
        <f t="shared" si="101"/>
        <v>9.3953021981622982</v>
      </c>
      <c r="I1617" s="2">
        <v>9.9678400000000007</v>
      </c>
      <c r="J1617" s="3">
        <f t="shared" si="102"/>
        <v>1.3868802067448915</v>
      </c>
      <c r="K1617" s="2">
        <v>40.913829999999997</v>
      </c>
      <c r="L1617" s="2">
        <v>70.659850000000006</v>
      </c>
      <c r="M1617" s="3">
        <f t="shared" si="103"/>
        <v>0.72704070970622925</v>
      </c>
    </row>
    <row r="1618" spans="1:13" x14ac:dyDescent="0.2">
      <c r="A1618" s="1" t="s">
        <v>20</v>
      </c>
      <c r="B1618" s="1" t="s">
        <v>39</v>
      </c>
      <c r="C1618" s="2">
        <v>0.49426999999999999</v>
      </c>
      <c r="D1618" s="2">
        <v>0</v>
      </c>
      <c r="E1618" s="3">
        <f t="shared" si="100"/>
        <v>-1</v>
      </c>
      <c r="F1618" s="2">
        <v>139.50656000000001</v>
      </c>
      <c r="G1618" s="2">
        <v>116.7971</v>
      </c>
      <c r="H1618" s="3">
        <f t="shared" si="101"/>
        <v>-0.16278417301666681</v>
      </c>
      <c r="I1618" s="2">
        <v>66.811880000000002</v>
      </c>
      <c r="J1618" s="3">
        <f t="shared" si="102"/>
        <v>0.74814868253969191</v>
      </c>
      <c r="K1618" s="2">
        <v>1756.3085599999999</v>
      </c>
      <c r="L1618" s="2">
        <v>1305.4568400000001</v>
      </c>
      <c r="M1618" s="3">
        <f t="shared" si="103"/>
        <v>-0.25670416364650639</v>
      </c>
    </row>
    <row r="1619" spans="1:13" x14ac:dyDescent="0.2">
      <c r="A1619" s="1" t="s">
        <v>19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2.6838000000000002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0.86673999999999995</v>
      </c>
      <c r="L1619" s="2">
        <v>15.46092</v>
      </c>
      <c r="M1619" s="3">
        <f t="shared" si="103"/>
        <v>16.838013706532525</v>
      </c>
    </row>
    <row r="1620" spans="1:13" x14ac:dyDescent="0.2">
      <c r="A1620" s="1" t="s">
        <v>18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0.97296000000000005</v>
      </c>
      <c r="L1620" s="2">
        <v>0.58494999999999997</v>
      </c>
      <c r="M1620" s="3">
        <f t="shared" si="103"/>
        <v>-0.39879337280052629</v>
      </c>
    </row>
    <row r="1621" spans="1:13" x14ac:dyDescent="0.2">
      <c r="A1621" s="1" t="s">
        <v>17</v>
      </c>
      <c r="B1621" s="1" t="s">
        <v>39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47.428829999999998</v>
      </c>
      <c r="H1621" s="3" t="str">
        <f t="shared" si="101"/>
        <v/>
      </c>
      <c r="I1621" s="2">
        <v>2.5066799999999998</v>
      </c>
      <c r="J1621" s="3">
        <f t="shared" si="102"/>
        <v>17.920975154387477</v>
      </c>
      <c r="K1621" s="2">
        <v>179.16311999999999</v>
      </c>
      <c r="L1621" s="2">
        <v>57.96987</v>
      </c>
      <c r="M1621" s="3">
        <f t="shared" si="103"/>
        <v>-0.67644083224270712</v>
      </c>
    </row>
    <row r="1622" spans="1:13" x14ac:dyDescent="0.2">
      <c r="A1622" s="1" t="s">
        <v>15</v>
      </c>
      <c r="B1622" s="1" t="s">
        <v>39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0.87189000000000005</v>
      </c>
      <c r="L1622" s="2">
        <v>0</v>
      </c>
      <c r="M1622" s="3">
        <f t="shared" si="103"/>
        <v>-1</v>
      </c>
    </row>
    <row r="1623" spans="1:13" x14ac:dyDescent="0.2">
      <c r="A1623" s="1" t="s">
        <v>14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0.34434999999999999</v>
      </c>
      <c r="J1623" s="3">
        <f t="shared" si="102"/>
        <v>-1</v>
      </c>
      <c r="K1623" s="2">
        <v>0.13</v>
      </c>
      <c r="L1623" s="2">
        <v>5.9830699999999997</v>
      </c>
      <c r="M1623" s="3">
        <f t="shared" si="103"/>
        <v>45.023615384615383</v>
      </c>
    </row>
    <row r="1624" spans="1:13" x14ac:dyDescent="0.2">
      <c r="A1624" s="1" t="s">
        <v>13</v>
      </c>
      <c r="B1624" s="1" t="s">
        <v>39</v>
      </c>
      <c r="C1624" s="2">
        <v>0.42270999999999997</v>
      </c>
      <c r="D1624" s="2">
        <v>0</v>
      </c>
      <c r="E1624" s="3">
        <f t="shared" si="100"/>
        <v>-1</v>
      </c>
      <c r="F1624" s="2">
        <v>0.81452000000000002</v>
      </c>
      <c r="G1624" s="2">
        <v>17.26427</v>
      </c>
      <c r="H1624" s="3">
        <f t="shared" si="101"/>
        <v>20.195636694003831</v>
      </c>
      <c r="I1624" s="2">
        <v>2.2717900000000002</v>
      </c>
      <c r="J1624" s="3">
        <f t="shared" si="102"/>
        <v>6.5994127978378279</v>
      </c>
      <c r="K1624" s="2">
        <v>186.97218000000001</v>
      </c>
      <c r="L1624" s="2">
        <v>160.67139</v>
      </c>
      <c r="M1624" s="3">
        <f t="shared" si="103"/>
        <v>-0.14066686284558483</v>
      </c>
    </row>
    <row r="1625" spans="1:13" x14ac:dyDescent="0.2">
      <c r="A1625" s="1" t="s">
        <v>12</v>
      </c>
      <c r="B1625" s="1" t="s">
        <v>39</v>
      </c>
      <c r="C1625" s="2">
        <v>26.5</v>
      </c>
      <c r="D1625" s="2">
        <v>0</v>
      </c>
      <c r="E1625" s="3">
        <f t="shared" si="100"/>
        <v>-1</v>
      </c>
      <c r="F1625" s="2">
        <v>863.12563</v>
      </c>
      <c r="G1625" s="2">
        <v>414.18</v>
      </c>
      <c r="H1625" s="3">
        <f t="shared" si="101"/>
        <v>-0.52013937994171255</v>
      </c>
      <c r="I1625" s="2">
        <v>246.75</v>
      </c>
      <c r="J1625" s="3">
        <f t="shared" si="102"/>
        <v>0.67854103343465044</v>
      </c>
      <c r="K1625" s="2">
        <v>4105.5244000000002</v>
      </c>
      <c r="L1625" s="2">
        <v>4452.8993499999997</v>
      </c>
      <c r="M1625" s="3">
        <f t="shared" si="103"/>
        <v>8.4611590665494285E-2</v>
      </c>
    </row>
    <row r="1626" spans="1:13" x14ac:dyDescent="0.2">
      <c r="A1626" s="1" t="s">
        <v>11</v>
      </c>
      <c r="B1626" s="1" t="s">
        <v>39</v>
      </c>
      <c r="C1626" s="2">
        <v>0.12972</v>
      </c>
      <c r="D1626" s="2">
        <v>0</v>
      </c>
      <c r="E1626" s="3">
        <f t="shared" si="100"/>
        <v>-1</v>
      </c>
      <c r="F1626" s="2">
        <v>101.25368</v>
      </c>
      <c r="G1626" s="2">
        <v>203.21535</v>
      </c>
      <c r="H1626" s="3">
        <f t="shared" si="101"/>
        <v>1.0069922396894611</v>
      </c>
      <c r="I1626" s="2">
        <v>26.352630000000001</v>
      </c>
      <c r="J1626" s="3">
        <f t="shared" si="102"/>
        <v>6.7113878197356387</v>
      </c>
      <c r="K1626" s="2">
        <v>1522.8429699999999</v>
      </c>
      <c r="L1626" s="2">
        <v>710.66168000000005</v>
      </c>
      <c r="M1626" s="3">
        <f t="shared" si="103"/>
        <v>-0.53333226471800965</v>
      </c>
    </row>
    <row r="1627" spans="1:13" x14ac:dyDescent="0.2">
      <c r="A1627" s="1" t="s">
        <v>10</v>
      </c>
      <c r="B1627" s="1" t="s">
        <v>39</v>
      </c>
      <c r="C1627" s="2">
        <v>0.36567</v>
      </c>
      <c r="D1627" s="2">
        <v>0</v>
      </c>
      <c r="E1627" s="3">
        <f t="shared" si="100"/>
        <v>-1</v>
      </c>
      <c r="F1627" s="2">
        <v>48.000369999999997</v>
      </c>
      <c r="G1627" s="2">
        <v>89.194689999999994</v>
      </c>
      <c r="H1627" s="3">
        <f t="shared" si="101"/>
        <v>0.85820838464370164</v>
      </c>
      <c r="I1627" s="2">
        <v>12.216710000000001</v>
      </c>
      <c r="J1627" s="3">
        <f t="shared" si="102"/>
        <v>6.3010401327362269</v>
      </c>
      <c r="K1627" s="2">
        <v>708.81768</v>
      </c>
      <c r="L1627" s="2">
        <v>881.54873999999995</v>
      </c>
      <c r="M1627" s="3">
        <f t="shared" si="103"/>
        <v>0.2436889836043592</v>
      </c>
    </row>
    <row r="1628" spans="1:13" x14ac:dyDescent="0.2">
      <c r="A1628" s="1" t="s">
        <v>28</v>
      </c>
      <c r="B1628" s="1" t="s">
        <v>39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0</v>
      </c>
      <c r="H1628" s="3" t="str">
        <f t="shared" si="101"/>
        <v/>
      </c>
      <c r="I1628" s="2">
        <v>0</v>
      </c>
      <c r="J1628" s="3" t="str">
        <f t="shared" si="102"/>
        <v/>
      </c>
      <c r="K1628" s="2">
        <v>34.410159999999998</v>
      </c>
      <c r="L1628" s="2">
        <v>47.70176</v>
      </c>
      <c r="M1628" s="3">
        <f t="shared" si="103"/>
        <v>0.38626963664220115</v>
      </c>
    </row>
    <row r="1629" spans="1:13" x14ac:dyDescent="0.2">
      <c r="A1629" s="1" t="s">
        <v>9</v>
      </c>
      <c r="B1629" s="1" t="s">
        <v>39</v>
      </c>
      <c r="C1629" s="2">
        <v>118.57635999999999</v>
      </c>
      <c r="D1629" s="2">
        <v>0</v>
      </c>
      <c r="E1629" s="3">
        <f t="shared" si="100"/>
        <v>-1</v>
      </c>
      <c r="F1629" s="2">
        <v>3627.3067799999999</v>
      </c>
      <c r="G1629" s="2">
        <v>2507.3055300000001</v>
      </c>
      <c r="H1629" s="3">
        <f t="shared" si="101"/>
        <v>-0.30876937571847718</v>
      </c>
      <c r="I1629" s="2">
        <v>3712.4370899999999</v>
      </c>
      <c r="J1629" s="3">
        <f t="shared" si="102"/>
        <v>-0.32462006245067443</v>
      </c>
      <c r="K1629" s="2">
        <v>19101.893380000001</v>
      </c>
      <c r="L1629" s="2">
        <v>22022.744640000001</v>
      </c>
      <c r="M1629" s="3">
        <f t="shared" si="103"/>
        <v>0.15290899189387064</v>
      </c>
    </row>
    <row r="1630" spans="1:13" x14ac:dyDescent="0.2">
      <c r="A1630" s="1" t="s">
        <v>8</v>
      </c>
      <c r="B1630" s="1" t="s">
        <v>39</v>
      </c>
      <c r="C1630" s="2">
        <v>26.32657</v>
      </c>
      <c r="D1630" s="2">
        <v>0</v>
      </c>
      <c r="E1630" s="3">
        <f t="shared" si="100"/>
        <v>-1</v>
      </c>
      <c r="F1630" s="2">
        <v>1861.6046899999999</v>
      </c>
      <c r="G1630" s="2">
        <v>2040.20461</v>
      </c>
      <c r="H1630" s="3">
        <f t="shared" si="101"/>
        <v>9.5938692548094062E-2</v>
      </c>
      <c r="I1630" s="2">
        <v>1722.44129</v>
      </c>
      <c r="J1630" s="3">
        <f t="shared" si="102"/>
        <v>0.18448426767567794</v>
      </c>
      <c r="K1630" s="2">
        <v>12593.107690000001</v>
      </c>
      <c r="L1630" s="2">
        <v>14498.8207</v>
      </c>
      <c r="M1630" s="3">
        <f t="shared" si="103"/>
        <v>0.15132984303098573</v>
      </c>
    </row>
    <row r="1631" spans="1:13" x14ac:dyDescent="0.2">
      <c r="A1631" s="1" t="s">
        <v>7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46.254359999999998</v>
      </c>
      <c r="G1631" s="2">
        <v>0</v>
      </c>
      <c r="H1631" s="3">
        <f t="shared" si="101"/>
        <v>-1</v>
      </c>
      <c r="I1631" s="2">
        <v>96.181830000000005</v>
      </c>
      <c r="J1631" s="3">
        <f t="shared" si="102"/>
        <v>-1</v>
      </c>
      <c r="K1631" s="2">
        <v>1094.2265500000001</v>
      </c>
      <c r="L1631" s="2">
        <v>681.53518999999994</v>
      </c>
      <c r="M1631" s="3">
        <f t="shared" si="103"/>
        <v>-0.37715348800483783</v>
      </c>
    </row>
    <row r="1632" spans="1:13" x14ac:dyDescent="0.2">
      <c r="A1632" s="1" t="s">
        <v>6</v>
      </c>
      <c r="B1632" s="1" t="s">
        <v>39</v>
      </c>
      <c r="C1632" s="2">
        <v>14.33384</v>
      </c>
      <c r="D1632" s="2">
        <v>0</v>
      </c>
      <c r="E1632" s="3">
        <f t="shared" si="100"/>
        <v>-1</v>
      </c>
      <c r="F1632" s="2">
        <v>109.21868000000001</v>
      </c>
      <c r="G1632" s="2">
        <v>111.86977</v>
      </c>
      <c r="H1632" s="3">
        <f t="shared" si="101"/>
        <v>2.4273228718750373E-2</v>
      </c>
      <c r="I1632" s="2">
        <v>99.827950000000001</v>
      </c>
      <c r="J1632" s="3">
        <f t="shared" si="102"/>
        <v>0.12062573657978559</v>
      </c>
      <c r="K1632" s="2">
        <v>1508.5329899999999</v>
      </c>
      <c r="L1632" s="2">
        <v>1196.70929</v>
      </c>
      <c r="M1632" s="3">
        <f t="shared" si="103"/>
        <v>-0.20670658319510793</v>
      </c>
    </row>
    <row r="1633" spans="1:13" x14ac:dyDescent="0.2">
      <c r="A1633" s="1" t="s">
        <v>5</v>
      </c>
      <c r="B1633" s="1" t="s">
        <v>39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3.5992099999999998</v>
      </c>
      <c r="L1633" s="2">
        <v>0</v>
      </c>
      <c r="M1633" s="3">
        <f t="shared" si="103"/>
        <v>-1</v>
      </c>
    </row>
    <row r="1634" spans="1:13" x14ac:dyDescent="0.2">
      <c r="A1634" s="1" t="s">
        <v>4</v>
      </c>
      <c r="B1634" s="1" t="s">
        <v>39</v>
      </c>
      <c r="C1634" s="2">
        <v>0</v>
      </c>
      <c r="D1634" s="2">
        <v>0</v>
      </c>
      <c r="E1634" s="3" t="str">
        <f t="shared" si="100"/>
        <v/>
      </c>
      <c r="F1634" s="2">
        <v>11.20551</v>
      </c>
      <c r="G1634" s="2">
        <v>5.0789499999999999</v>
      </c>
      <c r="H1634" s="3">
        <f t="shared" si="101"/>
        <v>-0.54674530655008113</v>
      </c>
      <c r="I1634" s="2">
        <v>1.8447100000000001</v>
      </c>
      <c r="J1634" s="3">
        <f t="shared" si="102"/>
        <v>1.753251188533699</v>
      </c>
      <c r="K1634" s="2">
        <v>288.83253000000002</v>
      </c>
      <c r="L1634" s="2">
        <v>220.40457000000001</v>
      </c>
      <c r="M1634" s="3">
        <f t="shared" si="103"/>
        <v>-0.23691223422791052</v>
      </c>
    </row>
    <row r="1635" spans="1:13" x14ac:dyDescent="0.2">
      <c r="A1635" s="1" t="s">
        <v>3</v>
      </c>
      <c r="B1635" s="1" t="s">
        <v>39</v>
      </c>
      <c r="C1635" s="2">
        <v>0</v>
      </c>
      <c r="D1635" s="2">
        <v>0</v>
      </c>
      <c r="E1635" s="3" t="str">
        <f t="shared" si="100"/>
        <v/>
      </c>
      <c r="F1635" s="2">
        <v>96.481639999999999</v>
      </c>
      <c r="G1635" s="2">
        <v>35.986400000000003</v>
      </c>
      <c r="H1635" s="3">
        <f t="shared" si="101"/>
        <v>-0.62701297366006625</v>
      </c>
      <c r="I1635" s="2">
        <v>50.331679999999999</v>
      </c>
      <c r="J1635" s="3">
        <f t="shared" si="102"/>
        <v>-0.28501492499356262</v>
      </c>
      <c r="K1635" s="2">
        <v>215.00218000000001</v>
      </c>
      <c r="L1635" s="2">
        <v>302.35736000000003</v>
      </c>
      <c r="M1635" s="3">
        <f t="shared" si="103"/>
        <v>0.40629904310737697</v>
      </c>
    </row>
    <row r="1636" spans="1:13" x14ac:dyDescent="0.2">
      <c r="A1636" s="1" t="s">
        <v>2</v>
      </c>
      <c r="B1636" s="1" t="s">
        <v>39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5.7930000000000002E-2</v>
      </c>
      <c r="H1636" s="3" t="str">
        <f t="shared" si="101"/>
        <v/>
      </c>
      <c r="I1636" s="2">
        <v>0.14876</v>
      </c>
      <c r="J1636" s="3">
        <f t="shared" si="102"/>
        <v>-0.61058080129066949</v>
      </c>
      <c r="K1636" s="2">
        <v>11.862109999999999</v>
      </c>
      <c r="L1636" s="2">
        <v>16.14978</v>
      </c>
      <c r="M1636" s="3">
        <f t="shared" si="103"/>
        <v>0.36145930192857767</v>
      </c>
    </row>
    <row r="1637" spans="1:13" x14ac:dyDescent="0.2">
      <c r="A1637" s="1" t="s">
        <v>30</v>
      </c>
      <c r="B1637" s="1" t="s">
        <v>39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176.05682999999999</v>
      </c>
      <c r="L1637" s="2">
        <v>231.83365000000001</v>
      </c>
      <c r="M1637" s="3">
        <f t="shared" si="103"/>
        <v>0.31681145230207775</v>
      </c>
    </row>
    <row r="1638" spans="1:13" x14ac:dyDescent="0.2">
      <c r="A1638" s="6" t="s">
        <v>0</v>
      </c>
      <c r="B1638" s="6" t="s">
        <v>39</v>
      </c>
      <c r="C1638" s="5">
        <v>188.32444000000001</v>
      </c>
      <c r="D1638" s="5">
        <v>0</v>
      </c>
      <c r="E1638" s="4">
        <f t="shared" si="100"/>
        <v>-1</v>
      </c>
      <c r="F1638" s="5">
        <v>6927.9459200000001</v>
      </c>
      <c r="G1638" s="5">
        <v>5704.5513300000002</v>
      </c>
      <c r="H1638" s="4">
        <f t="shared" si="101"/>
        <v>-0.17658835737563028</v>
      </c>
      <c r="I1638" s="5">
        <v>6243.7183199999999</v>
      </c>
      <c r="J1638" s="4">
        <f t="shared" si="102"/>
        <v>-8.6353509618287805E-2</v>
      </c>
      <c r="K1638" s="5">
        <v>44443.139069999997</v>
      </c>
      <c r="L1638" s="5">
        <v>47288.938430000002</v>
      </c>
      <c r="M1638" s="4">
        <f t="shared" si="103"/>
        <v>6.4032366289827891E-2</v>
      </c>
    </row>
    <row r="1639" spans="1:13" x14ac:dyDescent="0.2">
      <c r="A1639" s="1" t="s">
        <v>22</v>
      </c>
      <c r="B1639" s="1" t="s">
        <v>38</v>
      </c>
      <c r="C1639" s="2">
        <v>59.42512</v>
      </c>
      <c r="D1639" s="2">
        <v>0</v>
      </c>
      <c r="E1639" s="3">
        <f t="shared" si="100"/>
        <v>-1</v>
      </c>
      <c r="F1639" s="2">
        <v>262.32792000000001</v>
      </c>
      <c r="G1639" s="2">
        <v>168.48347999999999</v>
      </c>
      <c r="H1639" s="3">
        <f t="shared" si="101"/>
        <v>-0.35773714059868278</v>
      </c>
      <c r="I1639" s="2">
        <v>180.04982999999999</v>
      </c>
      <c r="J1639" s="3">
        <f t="shared" si="102"/>
        <v>-6.4239716305202865E-2</v>
      </c>
      <c r="K1639" s="2">
        <v>7857.0207899999996</v>
      </c>
      <c r="L1639" s="2">
        <v>974.55305999999996</v>
      </c>
      <c r="M1639" s="3">
        <f t="shared" si="103"/>
        <v>-0.8759640471818072</v>
      </c>
    </row>
    <row r="1640" spans="1:13" x14ac:dyDescent="0.2">
      <c r="A1640" s="1" t="s">
        <v>21</v>
      </c>
      <c r="B1640" s="1" t="s">
        <v>38</v>
      </c>
      <c r="C1640" s="2">
        <v>0</v>
      </c>
      <c r="D1640" s="2">
        <v>0</v>
      </c>
      <c r="E1640" s="3" t="str">
        <f t="shared" si="100"/>
        <v/>
      </c>
      <c r="F1640" s="2">
        <v>1446.19064</v>
      </c>
      <c r="G1640" s="2">
        <v>1876.6849999999999</v>
      </c>
      <c r="H1640" s="3">
        <f t="shared" si="101"/>
        <v>0.29767469660846357</v>
      </c>
      <c r="I1640" s="2">
        <v>836.78348000000005</v>
      </c>
      <c r="J1640" s="3">
        <f t="shared" si="102"/>
        <v>1.242736675442015</v>
      </c>
      <c r="K1640" s="2">
        <v>8197.2929199999999</v>
      </c>
      <c r="L1640" s="2">
        <v>9347.4210299999995</v>
      </c>
      <c r="M1640" s="3">
        <f t="shared" si="103"/>
        <v>0.14030584501791843</v>
      </c>
    </row>
    <row r="1641" spans="1:13" x14ac:dyDescent="0.2">
      <c r="A1641" s="1" t="s">
        <v>20</v>
      </c>
      <c r="B1641" s="1" t="s">
        <v>38</v>
      </c>
      <c r="C1641" s="2">
        <v>0</v>
      </c>
      <c r="D1641" s="2">
        <v>0</v>
      </c>
      <c r="E1641" s="3" t="str">
        <f t="shared" si="100"/>
        <v/>
      </c>
      <c r="F1641" s="2">
        <v>266.96647999999999</v>
      </c>
      <c r="G1641" s="2">
        <v>25.974720000000001</v>
      </c>
      <c r="H1641" s="3">
        <f t="shared" si="101"/>
        <v>-0.90270418967954325</v>
      </c>
      <c r="I1641" s="2">
        <v>74.217410000000001</v>
      </c>
      <c r="J1641" s="3">
        <f t="shared" si="102"/>
        <v>-0.65001850643939196</v>
      </c>
      <c r="K1641" s="2">
        <v>2982.7185599999998</v>
      </c>
      <c r="L1641" s="2">
        <v>484.62583999999998</v>
      </c>
      <c r="M1641" s="3">
        <f t="shared" si="103"/>
        <v>-0.83752210265523674</v>
      </c>
    </row>
    <row r="1642" spans="1:13" x14ac:dyDescent="0.2">
      <c r="A1642" s="1" t="s">
        <v>19</v>
      </c>
      <c r="B1642" s="1" t="s">
        <v>38</v>
      </c>
      <c r="C1642" s="2">
        <v>0</v>
      </c>
      <c r="D1642" s="2">
        <v>0</v>
      </c>
      <c r="E1642" s="3" t="str">
        <f t="shared" si="100"/>
        <v/>
      </c>
      <c r="F1642" s="2">
        <v>0.33928999999999998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1599.4712099999999</v>
      </c>
      <c r="L1642" s="2">
        <v>522.26090999999997</v>
      </c>
      <c r="M1642" s="3">
        <f t="shared" si="103"/>
        <v>-0.67347901810624022</v>
      </c>
    </row>
    <row r="1643" spans="1:13" x14ac:dyDescent="0.2">
      <c r="A1643" s="1" t="s">
        <v>18</v>
      </c>
      <c r="B1643" s="1" t="s">
        <v>38</v>
      </c>
      <c r="C1643" s="2">
        <v>0</v>
      </c>
      <c r="D1643" s="2">
        <v>0</v>
      </c>
      <c r="E1643" s="3" t="str">
        <f t="shared" si="100"/>
        <v/>
      </c>
      <c r="F1643" s="2">
        <v>1.24749</v>
      </c>
      <c r="G1643" s="2">
        <v>7.109E-2</v>
      </c>
      <c r="H1643" s="3">
        <f t="shared" si="101"/>
        <v>-0.9430135712510721</v>
      </c>
      <c r="I1643" s="2">
        <v>11.90404</v>
      </c>
      <c r="J1643" s="3">
        <f t="shared" si="102"/>
        <v>-0.99402807786264158</v>
      </c>
      <c r="K1643" s="2">
        <v>10.224780000000001</v>
      </c>
      <c r="L1643" s="2">
        <v>12.060090000000001</v>
      </c>
      <c r="M1643" s="3">
        <f t="shared" si="103"/>
        <v>0.17949628256060279</v>
      </c>
    </row>
    <row r="1644" spans="1:13" x14ac:dyDescent="0.2">
      <c r="A1644" s="1" t="s">
        <v>17</v>
      </c>
      <c r="B1644" s="1" t="s">
        <v>38</v>
      </c>
      <c r="C1644" s="2">
        <v>0.70452999999999999</v>
      </c>
      <c r="D1644" s="2">
        <v>0</v>
      </c>
      <c r="E1644" s="3">
        <f t="shared" si="100"/>
        <v>-1</v>
      </c>
      <c r="F1644" s="2">
        <v>1300.7266400000001</v>
      </c>
      <c r="G1644" s="2">
        <v>1309.7928300000001</v>
      </c>
      <c r="H1644" s="3">
        <f t="shared" si="101"/>
        <v>6.9700963455319176E-3</v>
      </c>
      <c r="I1644" s="2">
        <v>1776.47731</v>
      </c>
      <c r="J1644" s="3">
        <f t="shared" si="102"/>
        <v>-0.26270219010002438</v>
      </c>
      <c r="K1644" s="2">
        <v>7954.2175699999998</v>
      </c>
      <c r="L1644" s="2">
        <v>13021.316849999999</v>
      </c>
      <c r="M1644" s="3">
        <f t="shared" si="103"/>
        <v>0.63703302498425374</v>
      </c>
    </row>
    <row r="1645" spans="1:13" x14ac:dyDescent="0.2">
      <c r="A1645" s="1" t="s">
        <v>16</v>
      </c>
      <c r="B1645" s="1" t="s">
        <v>38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0.29780000000000001</v>
      </c>
      <c r="L1645" s="2">
        <v>0</v>
      </c>
      <c r="M1645" s="3">
        <f t="shared" si="103"/>
        <v>-1</v>
      </c>
    </row>
    <row r="1646" spans="1:13" x14ac:dyDescent="0.2">
      <c r="A1646" s="1" t="s">
        <v>14</v>
      </c>
      <c r="B1646" s="1" t="s">
        <v>38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273.08179999999999</v>
      </c>
      <c r="H1646" s="3" t="str">
        <f t="shared" si="101"/>
        <v/>
      </c>
      <c r="I1646" s="2">
        <v>53.312840000000001</v>
      </c>
      <c r="J1646" s="3">
        <f t="shared" si="102"/>
        <v>4.1222519753215172</v>
      </c>
      <c r="K1646" s="2">
        <v>154.61542</v>
      </c>
      <c r="L1646" s="2">
        <v>1454.52064</v>
      </c>
      <c r="M1646" s="3">
        <f t="shared" si="103"/>
        <v>8.4073452699607838</v>
      </c>
    </row>
    <row r="1647" spans="1:13" x14ac:dyDescent="0.2">
      <c r="A1647" s="1" t="s">
        <v>13</v>
      </c>
      <c r="B1647" s="1" t="s">
        <v>38</v>
      </c>
      <c r="C1647" s="2">
        <v>0</v>
      </c>
      <c r="D1647" s="2">
        <v>0</v>
      </c>
      <c r="E1647" s="3" t="str">
        <f t="shared" si="100"/>
        <v/>
      </c>
      <c r="F1647" s="2">
        <v>184.00226000000001</v>
      </c>
      <c r="G1647" s="2">
        <v>55.902619999999999</v>
      </c>
      <c r="H1647" s="3">
        <f t="shared" si="101"/>
        <v>-0.69618514468246206</v>
      </c>
      <c r="I1647" s="2">
        <v>97.786789999999996</v>
      </c>
      <c r="J1647" s="3">
        <f t="shared" si="102"/>
        <v>-0.42832135097184398</v>
      </c>
      <c r="K1647" s="2">
        <v>14982.655629999999</v>
      </c>
      <c r="L1647" s="2">
        <v>5030.8192099999997</v>
      </c>
      <c r="M1647" s="3">
        <f t="shared" si="103"/>
        <v>-0.66422379755383854</v>
      </c>
    </row>
    <row r="1648" spans="1:13" x14ac:dyDescent="0.2">
      <c r="A1648" s="1" t="s">
        <v>12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842.23517000000004</v>
      </c>
      <c r="G1648" s="2">
        <v>219.08257</v>
      </c>
      <c r="H1648" s="3">
        <f t="shared" si="101"/>
        <v>-0.73987957543971961</v>
      </c>
      <c r="I1648" s="2">
        <v>313.70974999999999</v>
      </c>
      <c r="J1648" s="3">
        <f t="shared" si="102"/>
        <v>-0.30163927005775237</v>
      </c>
      <c r="K1648" s="2">
        <v>7732.4816899999996</v>
      </c>
      <c r="L1648" s="2">
        <v>4203.9741400000003</v>
      </c>
      <c r="M1648" s="3">
        <f t="shared" si="103"/>
        <v>-0.45632278115358837</v>
      </c>
    </row>
    <row r="1649" spans="1:13" x14ac:dyDescent="0.2">
      <c r="A1649" s="1" t="s">
        <v>11</v>
      </c>
      <c r="B1649" s="1" t="s">
        <v>38</v>
      </c>
      <c r="C1649" s="2">
        <v>0.53790000000000004</v>
      </c>
      <c r="D1649" s="2">
        <v>0</v>
      </c>
      <c r="E1649" s="3">
        <f t="shared" si="100"/>
        <v>-1</v>
      </c>
      <c r="F1649" s="2">
        <v>706.24395000000004</v>
      </c>
      <c r="G1649" s="2">
        <v>1251.1960999999999</v>
      </c>
      <c r="H1649" s="3">
        <f t="shared" si="101"/>
        <v>0.77162027370287545</v>
      </c>
      <c r="I1649" s="2">
        <v>683.90644999999995</v>
      </c>
      <c r="J1649" s="3">
        <f t="shared" si="102"/>
        <v>0.82948428107382233</v>
      </c>
      <c r="K1649" s="2">
        <v>5855.9092600000004</v>
      </c>
      <c r="L1649" s="2">
        <v>8158.6313700000001</v>
      </c>
      <c r="M1649" s="3">
        <f t="shared" si="103"/>
        <v>0.39323049722256109</v>
      </c>
    </row>
    <row r="1650" spans="1:13" x14ac:dyDescent="0.2">
      <c r="A1650" s="1" t="s">
        <v>10</v>
      </c>
      <c r="B1650" s="1" t="s">
        <v>38</v>
      </c>
      <c r="C1650" s="2">
        <v>0</v>
      </c>
      <c r="D1650" s="2">
        <v>0</v>
      </c>
      <c r="E1650" s="3" t="str">
        <f t="shared" si="100"/>
        <v/>
      </c>
      <c r="F1650" s="2">
        <v>449.21697999999998</v>
      </c>
      <c r="G1650" s="2">
        <v>725.24859000000004</v>
      </c>
      <c r="H1650" s="3">
        <f t="shared" si="101"/>
        <v>0.61447278773834424</v>
      </c>
      <c r="I1650" s="2">
        <v>960.32919000000004</v>
      </c>
      <c r="J1650" s="3">
        <f t="shared" si="102"/>
        <v>-0.2447916844014707</v>
      </c>
      <c r="K1650" s="2">
        <v>7392.6013300000004</v>
      </c>
      <c r="L1650" s="2">
        <v>6785.2175100000004</v>
      </c>
      <c r="M1650" s="3">
        <f t="shared" si="103"/>
        <v>-8.216104086868159E-2</v>
      </c>
    </row>
    <row r="1651" spans="1:13" x14ac:dyDescent="0.2">
      <c r="A1651" s="1" t="s">
        <v>28</v>
      </c>
      <c r="B1651" s="1" t="s">
        <v>38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2.9598900000000001</v>
      </c>
      <c r="L1651" s="2">
        <v>290.74104</v>
      </c>
      <c r="M1651" s="3">
        <f t="shared" si="103"/>
        <v>97.226974651085001</v>
      </c>
    </row>
    <row r="1652" spans="1:13" x14ac:dyDescent="0.2">
      <c r="A1652" s="1" t="s">
        <v>9</v>
      </c>
      <c r="B1652" s="1" t="s">
        <v>38</v>
      </c>
      <c r="C1652" s="2">
        <v>0</v>
      </c>
      <c r="D1652" s="2">
        <v>0</v>
      </c>
      <c r="E1652" s="3" t="str">
        <f t="shared" si="100"/>
        <v/>
      </c>
      <c r="F1652" s="2">
        <v>11.7018</v>
      </c>
      <c r="G1652" s="2">
        <v>61.465600000000002</v>
      </c>
      <c r="H1652" s="3">
        <f t="shared" si="101"/>
        <v>4.2526619836264503</v>
      </c>
      <c r="I1652" s="2">
        <v>201.95318</v>
      </c>
      <c r="J1652" s="3">
        <f t="shared" si="102"/>
        <v>-0.69564430725973225</v>
      </c>
      <c r="K1652" s="2">
        <v>203.10524000000001</v>
      </c>
      <c r="L1652" s="2">
        <v>360.18110999999999</v>
      </c>
      <c r="M1652" s="3">
        <f t="shared" si="103"/>
        <v>0.77337182438030627</v>
      </c>
    </row>
    <row r="1653" spans="1:13" x14ac:dyDescent="0.2">
      <c r="A1653" s="1" t="s">
        <v>8</v>
      </c>
      <c r="B1653" s="1" t="s">
        <v>38</v>
      </c>
      <c r="C1653" s="2">
        <v>0</v>
      </c>
      <c r="D1653" s="2">
        <v>0</v>
      </c>
      <c r="E1653" s="3" t="str">
        <f t="shared" si="100"/>
        <v/>
      </c>
      <c r="F1653" s="2">
        <v>451.39738999999997</v>
      </c>
      <c r="G1653" s="2">
        <v>585.58037000000002</v>
      </c>
      <c r="H1653" s="3">
        <f t="shared" si="101"/>
        <v>0.29726131114759013</v>
      </c>
      <c r="I1653" s="2">
        <v>590.63878</v>
      </c>
      <c r="J1653" s="3">
        <f t="shared" si="102"/>
        <v>-8.5643038880718336E-3</v>
      </c>
      <c r="K1653" s="2">
        <v>4824.6632</v>
      </c>
      <c r="L1653" s="2">
        <v>4955.7989500000003</v>
      </c>
      <c r="M1653" s="3">
        <f t="shared" si="103"/>
        <v>2.7180291051197125E-2</v>
      </c>
    </row>
    <row r="1654" spans="1:13" x14ac:dyDescent="0.2">
      <c r="A1654" s="1" t="s">
        <v>7</v>
      </c>
      <c r="B1654" s="1" t="s">
        <v>38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13.66</v>
      </c>
      <c r="J1654" s="3">
        <f t="shared" si="102"/>
        <v>-1</v>
      </c>
      <c r="K1654" s="2">
        <v>24.338560000000001</v>
      </c>
      <c r="L1654" s="2">
        <v>298.82819999999998</v>
      </c>
      <c r="M1654" s="3">
        <f t="shared" si="103"/>
        <v>11.277973717426173</v>
      </c>
    </row>
    <row r="1655" spans="1:13" x14ac:dyDescent="0.2">
      <c r="A1655" s="1" t="s">
        <v>6</v>
      </c>
      <c r="B1655" s="1" t="s">
        <v>38</v>
      </c>
      <c r="C1655" s="2">
        <v>125.26721000000001</v>
      </c>
      <c r="D1655" s="2">
        <v>0</v>
      </c>
      <c r="E1655" s="3">
        <f t="shared" si="100"/>
        <v>-1</v>
      </c>
      <c r="F1655" s="2">
        <v>4322.4128199999996</v>
      </c>
      <c r="G1655" s="2">
        <v>893.40594999999996</v>
      </c>
      <c r="H1655" s="3">
        <f t="shared" si="101"/>
        <v>-0.79330850911181594</v>
      </c>
      <c r="I1655" s="2">
        <v>837.52885000000003</v>
      </c>
      <c r="J1655" s="3">
        <f t="shared" si="102"/>
        <v>6.6716627134695061E-2</v>
      </c>
      <c r="K1655" s="2">
        <v>35616.170489999997</v>
      </c>
      <c r="L1655" s="2">
        <v>11146.47251</v>
      </c>
      <c r="M1655" s="3">
        <f t="shared" si="103"/>
        <v>-0.68703899502251065</v>
      </c>
    </row>
    <row r="1656" spans="1:13" x14ac:dyDescent="0.2">
      <c r="A1656" s="1" t="s">
        <v>5</v>
      </c>
      <c r="B1656" s="1" t="s">
        <v>38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13.343209999999999</v>
      </c>
      <c r="L1656" s="2">
        <v>0</v>
      </c>
      <c r="M1656" s="3">
        <f t="shared" si="103"/>
        <v>-1</v>
      </c>
    </row>
    <row r="1657" spans="1:13" x14ac:dyDescent="0.2">
      <c r="A1657" s="1" t="s">
        <v>4</v>
      </c>
      <c r="B1657" s="1" t="s">
        <v>38</v>
      </c>
      <c r="C1657" s="2">
        <v>107.12929</v>
      </c>
      <c r="D1657" s="2">
        <v>0</v>
      </c>
      <c r="E1657" s="3">
        <f t="shared" si="100"/>
        <v>-1</v>
      </c>
      <c r="F1657" s="2">
        <v>414.37696</v>
      </c>
      <c r="G1657" s="2">
        <v>314.51673</v>
      </c>
      <c r="H1657" s="3">
        <f t="shared" si="101"/>
        <v>-0.24098885710247986</v>
      </c>
      <c r="I1657" s="2">
        <v>343.65021000000002</v>
      </c>
      <c r="J1657" s="3">
        <f t="shared" si="102"/>
        <v>-8.4776552297174512E-2</v>
      </c>
      <c r="K1657" s="2">
        <v>5207.1455400000004</v>
      </c>
      <c r="L1657" s="2">
        <v>3668.0434300000002</v>
      </c>
      <c r="M1657" s="3">
        <f t="shared" si="103"/>
        <v>-0.2955750128697191</v>
      </c>
    </row>
    <row r="1658" spans="1:13" x14ac:dyDescent="0.2">
      <c r="A1658" s="1" t="s">
        <v>24</v>
      </c>
      <c r="B1658" s="1" t="s">
        <v>38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271.28077000000002</v>
      </c>
      <c r="L1658" s="2">
        <v>1.34362</v>
      </c>
      <c r="M1658" s="3">
        <f t="shared" si="103"/>
        <v>-0.99504712405527307</v>
      </c>
    </row>
    <row r="1659" spans="1:13" x14ac:dyDescent="0.2">
      <c r="A1659" s="1" t="s">
        <v>3</v>
      </c>
      <c r="B1659" s="1" t="s">
        <v>38</v>
      </c>
      <c r="C1659" s="2">
        <v>0</v>
      </c>
      <c r="D1659" s="2">
        <v>0</v>
      </c>
      <c r="E1659" s="3" t="str">
        <f t="shared" si="100"/>
        <v/>
      </c>
      <c r="F1659" s="2">
        <v>0.25548999999999999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3.9429699999999999</v>
      </c>
      <c r="L1659" s="2">
        <v>55.449080000000002</v>
      </c>
      <c r="M1659" s="3">
        <f t="shared" si="103"/>
        <v>13.062769942454548</v>
      </c>
    </row>
    <row r="1660" spans="1:13" x14ac:dyDescent="0.2">
      <c r="A1660" s="1" t="s">
        <v>27</v>
      </c>
      <c r="B1660" s="1" t="s">
        <v>38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169.47703000000001</v>
      </c>
      <c r="L1660" s="2">
        <v>106.22471</v>
      </c>
      <c r="M1660" s="3">
        <f t="shared" si="103"/>
        <v>-0.37322060694596793</v>
      </c>
    </row>
    <row r="1661" spans="1:13" x14ac:dyDescent="0.2">
      <c r="A1661" s="1" t="s">
        <v>2</v>
      </c>
      <c r="B1661" s="1" t="s">
        <v>38</v>
      </c>
      <c r="C1661" s="2">
        <v>0</v>
      </c>
      <c r="D1661" s="2">
        <v>61.542180000000002</v>
      </c>
      <c r="E1661" s="3" t="str">
        <f t="shared" si="100"/>
        <v/>
      </c>
      <c r="F1661" s="2">
        <v>1383.85203</v>
      </c>
      <c r="G1661" s="2">
        <v>455.73599000000002</v>
      </c>
      <c r="H1661" s="3">
        <f t="shared" si="101"/>
        <v>-0.67067578027110308</v>
      </c>
      <c r="I1661" s="2">
        <v>767.16489999999999</v>
      </c>
      <c r="J1661" s="3">
        <f t="shared" si="102"/>
        <v>-0.40594780861324598</v>
      </c>
      <c r="K1661" s="2">
        <v>11542.73122</v>
      </c>
      <c r="L1661" s="2">
        <v>4721.8943099999997</v>
      </c>
      <c r="M1661" s="3">
        <f t="shared" si="103"/>
        <v>-0.5909205351833533</v>
      </c>
    </row>
    <row r="1662" spans="1:13" x14ac:dyDescent="0.2">
      <c r="A1662" s="1" t="s">
        <v>26</v>
      </c>
      <c r="B1662" s="1" t="s">
        <v>38</v>
      </c>
      <c r="C1662" s="2">
        <v>53.729790000000001</v>
      </c>
      <c r="D1662" s="2">
        <v>0</v>
      </c>
      <c r="E1662" s="3">
        <f t="shared" si="100"/>
        <v>-1</v>
      </c>
      <c r="F1662" s="2">
        <v>674.07352000000003</v>
      </c>
      <c r="G1662" s="2">
        <v>1257.99046</v>
      </c>
      <c r="H1662" s="3">
        <f t="shared" si="101"/>
        <v>0.86625111753388562</v>
      </c>
      <c r="I1662" s="2">
        <v>305.70159000000001</v>
      </c>
      <c r="J1662" s="3">
        <f t="shared" si="102"/>
        <v>3.1150929571547206</v>
      </c>
      <c r="K1662" s="2">
        <v>8743.5873599999995</v>
      </c>
      <c r="L1662" s="2">
        <v>10855.92281</v>
      </c>
      <c r="M1662" s="3">
        <f t="shared" si="103"/>
        <v>0.24158681820501648</v>
      </c>
    </row>
    <row r="1663" spans="1:13" x14ac:dyDescent="0.2">
      <c r="A1663" s="1" t="s">
        <v>30</v>
      </c>
      <c r="B1663" s="1" t="s">
        <v>38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4.6260000000000003</v>
      </c>
      <c r="L1663" s="2">
        <v>17.094100000000001</v>
      </c>
      <c r="M1663" s="3">
        <f t="shared" si="103"/>
        <v>2.6952226545611757</v>
      </c>
    </row>
    <row r="1664" spans="1:13" x14ac:dyDescent="0.2">
      <c r="A1664" s="6" t="s">
        <v>0</v>
      </c>
      <c r="B1664" s="6" t="s">
        <v>38</v>
      </c>
      <c r="C1664" s="5">
        <v>346.79383999999999</v>
      </c>
      <c r="D1664" s="5">
        <v>61.542180000000002</v>
      </c>
      <c r="E1664" s="4">
        <f t="shared" si="100"/>
        <v>-0.82253958144123895</v>
      </c>
      <c r="F1664" s="5">
        <v>12717.56683</v>
      </c>
      <c r="G1664" s="5">
        <v>9474.2139000000006</v>
      </c>
      <c r="H1664" s="4">
        <f t="shared" si="101"/>
        <v>-0.25502936004622512</v>
      </c>
      <c r="I1664" s="5">
        <v>8048.7745999999997</v>
      </c>
      <c r="J1664" s="4">
        <f t="shared" si="102"/>
        <v>0.17710016379387761</v>
      </c>
      <c r="K1664" s="5">
        <v>131346.87844</v>
      </c>
      <c r="L1664" s="5">
        <v>86473.394520000002</v>
      </c>
      <c r="M1664" s="4">
        <f t="shared" si="103"/>
        <v>-0.34164103824133485</v>
      </c>
    </row>
    <row r="1665" spans="1:13" x14ac:dyDescent="0.2">
      <c r="A1665" s="1" t="s">
        <v>22</v>
      </c>
      <c r="B1665" s="1" t="s">
        <v>37</v>
      </c>
      <c r="C1665" s="2">
        <v>1728.4506799999999</v>
      </c>
      <c r="D1665" s="2">
        <v>0</v>
      </c>
      <c r="E1665" s="3">
        <f t="shared" si="100"/>
        <v>-1</v>
      </c>
      <c r="F1665" s="2">
        <v>16550.29622</v>
      </c>
      <c r="G1665" s="2">
        <v>12719.30539</v>
      </c>
      <c r="H1665" s="3">
        <f t="shared" si="101"/>
        <v>-0.23147566539446507</v>
      </c>
      <c r="I1665" s="2">
        <v>12448.917030000001</v>
      </c>
      <c r="J1665" s="3">
        <f t="shared" si="102"/>
        <v>2.1719829873426244E-2</v>
      </c>
      <c r="K1665" s="2">
        <v>89370.758749999994</v>
      </c>
      <c r="L1665" s="2">
        <v>82302.924580000006</v>
      </c>
      <c r="M1665" s="3">
        <f t="shared" si="103"/>
        <v>-7.90844149569222E-2</v>
      </c>
    </row>
    <row r="1666" spans="1:13" x14ac:dyDescent="0.2">
      <c r="A1666" s="1" t="s">
        <v>21</v>
      </c>
      <c r="B1666" s="1" t="s">
        <v>37</v>
      </c>
      <c r="C1666" s="2">
        <v>152.77269999999999</v>
      </c>
      <c r="D1666" s="2">
        <v>4.1471999999999998</v>
      </c>
      <c r="E1666" s="3">
        <f t="shared" si="100"/>
        <v>-0.97285378866773975</v>
      </c>
      <c r="F1666" s="2">
        <v>1709.5834</v>
      </c>
      <c r="G1666" s="2">
        <v>1507.30638</v>
      </c>
      <c r="H1666" s="3">
        <f t="shared" si="101"/>
        <v>-0.11831948064072217</v>
      </c>
      <c r="I1666" s="2">
        <v>1474.64662</v>
      </c>
      <c r="J1666" s="3">
        <f t="shared" si="102"/>
        <v>2.2147516263930411E-2</v>
      </c>
      <c r="K1666" s="2">
        <v>9311.3087400000004</v>
      </c>
      <c r="L1666" s="2">
        <v>11290.145329999999</v>
      </c>
      <c r="M1666" s="3">
        <f t="shared" si="103"/>
        <v>0.21251970536635856</v>
      </c>
    </row>
    <row r="1667" spans="1:13" x14ac:dyDescent="0.2">
      <c r="A1667" s="1" t="s">
        <v>20</v>
      </c>
      <c r="B1667" s="1" t="s">
        <v>37</v>
      </c>
      <c r="C1667" s="2">
        <v>0</v>
      </c>
      <c r="D1667" s="2">
        <v>0</v>
      </c>
      <c r="E1667" s="3" t="str">
        <f t="shared" si="100"/>
        <v/>
      </c>
      <c r="F1667" s="2">
        <v>154.49838</v>
      </c>
      <c r="G1667" s="2">
        <v>140.41661999999999</v>
      </c>
      <c r="H1667" s="3">
        <f t="shared" si="101"/>
        <v>-9.1145033365398365E-2</v>
      </c>
      <c r="I1667" s="2">
        <v>356.48050000000001</v>
      </c>
      <c r="J1667" s="3">
        <f t="shared" si="102"/>
        <v>-0.60610294251719243</v>
      </c>
      <c r="K1667" s="2">
        <v>927.51063999999997</v>
      </c>
      <c r="L1667" s="2">
        <v>1824.2311299999999</v>
      </c>
      <c r="M1667" s="3">
        <f t="shared" si="103"/>
        <v>0.96680345359703912</v>
      </c>
    </row>
    <row r="1668" spans="1:13" x14ac:dyDescent="0.2">
      <c r="A1668" s="1" t="s">
        <v>19</v>
      </c>
      <c r="B1668" s="1" t="s">
        <v>37</v>
      </c>
      <c r="C1668" s="2">
        <v>16.071000000000002</v>
      </c>
      <c r="D1668" s="2">
        <v>0</v>
      </c>
      <c r="E1668" s="3">
        <f t="shared" si="100"/>
        <v>-1</v>
      </c>
      <c r="F1668" s="2">
        <v>724.51</v>
      </c>
      <c r="G1668" s="2">
        <v>1156.3904</v>
      </c>
      <c r="H1668" s="3">
        <f t="shared" si="101"/>
        <v>0.59609998481732474</v>
      </c>
      <c r="I1668" s="2">
        <v>920.73329000000001</v>
      </c>
      <c r="J1668" s="3">
        <f t="shared" si="102"/>
        <v>0.2559450305093236</v>
      </c>
      <c r="K1668" s="2">
        <v>4046.6665600000001</v>
      </c>
      <c r="L1668" s="2">
        <v>7249.7743499999997</v>
      </c>
      <c r="M1668" s="3">
        <f t="shared" si="103"/>
        <v>0.79154230834378403</v>
      </c>
    </row>
    <row r="1669" spans="1:13" x14ac:dyDescent="0.2">
      <c r="A1669" s="1" t="s">
        <v>18</v>
      </c>
      <c r="B1669" s="1" t="s">
        <v>37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6.1670199999999999</v>
      </c>
      <c r="G1669" s="2">
        <v>59.135309999999997</v>
      </c>
      <c r="H1669" s="3">
        <f t="shared" ref="H1669:H1732" si="105">IF(F1669=0,"",(G1669/F1669-1))</f>
        <v>8.5889603082201766</v>
      </c>
      <c r="I1669" s="2">
        <v>34.48883</v>
      </c>
      <c r="J1669" s="3">
        <f t="shared" ref="J1669:J1732" si="106">IF(I1669=0,"",(G1669/I1669-1))</f>
        <v>0.71462209648747144</v>
      </c>
      <c r="K1669" s="2">
        <v>163.39088000000001</v>
      </c>
      <c r="L1669" s="2">
        <v>160.31559999999999</v>
      </c>
      <c r="M1669" s="3">
        <f t="shared" ref="M1669:M1732" si="107">IF(K1669=0,"",(L1669/K1669-1))</f>
        <v>-1.8821613544158788E-2</v>
      </c>
    </row>
    <row r="1670" spans="1:13" x14ac:dyDescent="0.2">
      <c r="A1670" s="1" t="s">
        <v>17</v>
      </c>
      <c r="B1670" s="1" t="s">
        <v>37</v>
      </c>
      <c r="C1670" s="2">
        <v>0</v>
      </c>
      <c r="D1670" s="2">
        <v>0</v>
      </c>
      <c r="E1670" s="3" t="str">
        <f t="shared" si="104"/>
        <v/>
      </c>
      <c r="F1670" s="2">
        <v>465.42203999999998</v>
      </c>
      <c r="G1670" s="2">
        <v>420.37851999999998</v>
      </c>
      <c r="H1670" s="3">
        <f t="shared" si="105"/>
        <v>-9.6779946218275348E-2</v>
      </c>
      <c r="I1670" s="2">
        <v>612.16182000000003</v>
      </c>
      <c r="J1670" s="3">
        <f t="shared" si="106"/>
        <v>-0.31328856804561911</v>
      </c>
      <c r="K1670" s="2">
        <v>4041.1190799999999</v>
      </c>
      <c r="L1670" s="2">
        <v>3556.6848</v>
      </c>
      <c r="M1670" s="3">
        <f t="shared" si="107"/>
        <v>-0.1198762695208675</v>
      </c>
    </row>
    <row r="1671" spans="1:13" x14ac:dyDescent="0.2">
      <c r="A1671" s="1" t="s">
        <v>16</v>
      </c>
      <c r="B1671" s="1" t="s">
        <v>37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34.64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38.9</v>
      </c>
      <c r="L1671" s="2">
        <v>34.64</v>
      </c>
      <c r="M1671" s="3">
        <f t="shared" si="107"/>
        <v>-0.10951156812339324</v>
      </c>
    </row>
    <row r="1672" spans="1:13" x14ac:dyDescent="0.2">
      <c r="A1672" s="1" t="s">
        <v>14</v>
      </c>
      <c r="B1672" s="1" t="s">
        <v>37</v>
      </c>
      <c r="C1672" s="2">
        <v>0</v>
      </c>
      <c r="D1672" s="2">
        <v>0</v>
      </c>
      <c r="E1672" s="3" t="str">
        <f t="shared" si="104"/>
        <v/>
      </c>
      <c r="F1672" s="2">
        <v>146.33226999999999</v>
      </c>
      <c r="G1672" s="2">
        <v>93.611270000000005</v>
      </c>
      <c r="H1672" s="3">
        <f t="shared" si="105"/>
        <v>-0.36028280023264858</v>
      </c>
      <c r="I1672" s="2">
        <v>195.83354</v>
      </c>
      <c r="J1672" s="3">
        <f t="shared" si="106"/>
        <v>-0.52198550871316529</v>
      </c>
      <c r="K1672" s="2">
        <v>453.55216000000001</v>
      </c>
      <c r="L1672" s="2">
        <v>642.19119999999998</v>
      </c>
      <c r="M1672" s="3">
        <f t="shared" si="107"/>
        <v>0.41591476490818602</v>
      </c>
    </row>
    <row r="1673" spans="1:13" x14ac:dyDescent="0.2">
      <c r="A1673" s="1" t="s">
        <v>13</v>
      </c>
      <c r="B1673" s="1" t="s">
        <v>37</v>
      </c>
      <c r="C1673" s="2">
        <v>160.38972000000001</v>
      </c>
      <c r="D1673" s="2">
        <v>0</v>
      </c>
      <c r="E1673" s="3">
        <f t="shared" si="104"/>
        <v>-1</v>
      </c>
      <c r="F1673" s="2">
        <v>5741.0000499999996</v>
      </c>
      <c r="G1673" s="2">
        <v>10555.3495</v>
      </c>
      <c r="H1673" s="3">
        <f t="shared" si="105"/>
        <v>0.83859073472748036</v>
      </c>
      <c r="I1673" s="2">
        <v>11257.778190000001</v>
      </c>
      <c r="J1673" s="3">
        <f t="shared" si="106"/>
        <v>-6.2394966230898907E-2</v>
      </c>
      <c r="K1673" s="2">
        <v>29499.454849999998</v>
      </c>
      <c r="L1673" s="2">
        <v>82306.713409999997</v>
      </c>
      <c r="M1673" s="3">
        <f t="shared" si="107"/>
        <v>1.7901096419752993</v>
      </c>
    </row>
    <row r="1674" spans="1:13" x14ac:dyDescent="0.2">
      <c r="A1674" s="1" t="s">
        <v>12</v>
      </c>
      <c r="B1674" s="1" t="s">
        <v>37</v>
      </c>
      <c r="C1674" s="2">
        <v>439.72768000000002</v>
      </c>
      <c r="D1674" s="2">
        <v>0</v>
      </c>
      <c r="E1674" s="3">
        <f t="shared" si="104"/>
        <v>-1</v>
      </c>
      <c r="F1674" s="2">
        <v>8012.1161099999999</v>
      </c>
      <c r="G1674" s="2">
        <v>8419.5351800000008</v>
      </c>
      <c r="H1674" s="3">
        <f t="shared" si="105"/>
        <v>5.0850370165192338E-2</v>
      </c>
      <c r="I1674" s="2">
        <v>6279.5194199999996</v>
      </c>
      <c r="J1674" s="3">
        <f t="shared" si="106"/>
        <v>0.34079292010534168</v>
      </c>
      <c r="K1674" s="2">
        <v>84488.811180000004</v>
      </c>
      <c r="L1674" s="2">
        <v>99586.143460000007</v>
      </c>
      <c r="M1674" s="3">
        <f t="shared" si="107"/>
        <v>0.17869031495585541</v>
      </c>
    </row>
    <row r="1675" spans="1:13" x14ac:dyDescent="0.2">
      <c r="A1675" s="1" t="s">
        <v>11</v>
      </c>
      <c r="B1675" s="1" t="s">
        <v>37</v>
      </c>
      <c r="C1675" s="2">
        <v>1.29</v>
      </c>
      <c r="D1675" s="2">
        <v>0</v>
      </c>
      <c r="E1675" s="3">
        <f t="shared" si="104"/>
        <v>-1</v>
      </c>
      <c r="F1675" s="2">
        <v>693.60503000000006</v>
      </c>
      <c r="G1675" s="2">
        <v>672.83389999999997</v>
      </c>
      <c r="H1675" s="3">
        <f t="shared" si="105"/>
        <v>-2.9946625387073822E-2</v>
      </c>
      <c r="I1675" s="2">
        <v>820.82275000000004</v>
      </c>
      <c r="J1675" s="3">
        <f t="shared" si="106"/>
        <v>-0.18029330936551169</v>
      </c>
      <c r="K1675" s="2">
        <v>5056.0726800000002</v>
      </c>
      <c r="L1675" s="2">
        <v>6363.9037900000003</v>
      </c>
      <c r="M1675" s="3">
        <f t="shared" si="107"/>
        <v>0.2586654094537264</v>
      </c>
    </row>
    <row r="1676" spans="1:13" x14ac:dyDescent="0.2">
      <c r="A1676" s="1" t="s">
        <v>10</v>
      </c>
      <c r="B1676" s="1" t="s">
        <v>37</v>
      </c>
      <c r="C1676" s="2">
        <v>110.2028</v>
      </c>
      <c r="D1676" s="2">
        <v>53.068910000000002</v>
      </c>
      <c r="E1676" s="3">
        <f t="shared" si="104"/>
        <v>-0.51844317930215933</v>
      </c>
      <c r="F1676" s="2">
        <v>1651.5994900000001</v>
      </c>
      <c r="G1676" s="2">
        <v>1874.28341</v>
      </c>
      <c r="H1676" s="3">
        <f t="shared" si="105"/>
        <v>0.13482924967481069</v>
      </c>
      <c r="I1676" s="2">
        <v>2453.6648700000001</v>
      </c>
      <c r="J1676" s="3">
        <f t="shared" si="106"/>
        <v>-0.23612901137554287</v>
      </c>
      <c r="K1676" s="2">
        <v>11275.42498</v>
      </c>
      <c r="L1676" s="2">
        <v>17579.69843</v>
      </c>
      <c r="M1676" s="3">
        <f t="shared" si="107"/>
        <v>0.55911626046755014</v>
      </c>
    </row>
    <row r="1677" spans="1:13" x14ac:dyDescent="0.2">
      <c r="A1677" s="1" t="s">
        <v>28</v>
      </c>
      <c r="B1677" s="1" t="s">
        <v>37</v>
      </c>
      <c r="C1677" s="2">
        <v>0</v>
      </c>
      <c r="D1677" s="2">
        <v>0</v>
      </c>
      <c r="E1677" s="3" t="str">
        <f t="shared" si="104"/>
        <v/>
      </c>
      <c r="F1677" s="2">
        <v>31.824999999999999</v>
      </c>
      <c r="G1677" s="2">
        <v>0</v>
      </c>
      <c r="H1677" s="3">
        <f t="shared" si="105"/>
        <v>-1</v>
      </c>
      <c r="I1677" s="2">
        <v>0</v>
      </c>
      <c r="J1677" s="3" t="str">
        <f t="shared" si="106"/>
        <v/>
      </c>
      <c r="K1677" s="2">
        <v>336.58935000000002</v>
      </c>
      <c r="L1677" s="2">
        <v>81.081479999999999</v>
      </c>
      <c r="M1677" s="3">
        <f t="shared" si="107"/>
        <v>-0.75910859924712415</v>
      </c>
    </row>
    <row r="1678" spans="1:13" x14ac:dyDescent="0.2">
      <c r="A1678" s="1" t="s">
        <v>9</v>
      </c>
      <c r="B1678" s="1" t="s">
        <v>37</v>
      </c>
      <c r="C1678" s="2">
        <v>45.089419999999997</v>
      </c>
      <c r="D1678" s="2">
        <v>0</v>
      </c>
      <c r="E1678" s="3">
        <f t="shared" si="104"/>
        <v>-1</v>
      </c>
      <c r="F1678" s="2">
        <v>603.41525000000001</v>
      </c>
      <c r="G1678" s="2">
        <v>829.39364</v>
      </c>
      <c r="H1678" s="3">
        <f t="shared" si="105"/>
        <v>0.37449897065080795</v>
      </c>
      <c r="I1678" s="2">
        <v>729.23834999999997</v>
      </c>
      <c r="J1678" s="3">
        <f t="shared" si="106"/>
        <v>0.13734232435801008</v>
      </c>
      <c r="K1678" s="2">
        <v>3477.4402</v>
      </c>
      <c r="L1678" s="2">
        <v>5595.3926199999996</v>
      </c>
      <c r="M1678" s="3">
        <f t="shared" si="107"/>
        <v>0.60905502271469669</v>
      </c>
    </row>
    <row r="1679" spans="1:13" x14ac:dyDescent="0.2">
      <c r="A1679" s="1" t="s">
        <v>8</v>
      </c>
      <c r="B1679" s="1" t="s">
        <v>37</v>
      </c>
      <c r="C1679" s="2">
        <v>0</v>
      </c>
      <c r="D1679" s="2">
        <v>0</v>
      </c>
      <c r="E1679" s="3" t="str">
        <f t="shared" si="104"/>
        <v/>
      </c>
      <c r="F1679" s="2">
        <v>342.15679999999998</v>
      </c>
      <c r="G1679" s="2">
        <v>227.03662</v>
      </c>
      <c r="H1679" s="3">
        <f t="shared" si="105"/>
        <v>-0.33645445596872536</v>
      </c>
      <c r="I1679" s="2">
        <v>411.00092999999998</v>
      </c>
      <c r="J1679" s="3">
        <f t="shared" si="106"/>
        <v>-0.44760071467478191</v>
      </c>
      <c r="K1679" s="2">
        <v>1298.9157499999999</v>
      </c>
      <c r="L1679" s="2">
        <v>2423.2518599999999</v>
      </c>
      <c r="M1679" s="3">
        <f t="shared" si="107"/>
        <v>0.86559587101780866</v>
      </c>
    </row>
    <row r="1680" spans="1:13" x14ac:dyDescent="0.2">
      <c r="A1680" s="1" t="s">
        <v>7</v>
      </c>
      <c r="B1680" s="1" t="s">
        <v>37</v>
      </c>
      <c r="C1680" s="2">
        <v>13.988899999999999</v>
      </c>
      <c r="D1680" s="2">
        <v>0</v>
      </c>
      <c r="E1680" s="3">
        <f t="shared" si="104"/>
        <v>-1</v>
      </c>
      <c r="F1680" s="2">
        <v>270.87279000000001</v>
      </c>
      <c r="G1680" s="2">
        <v>247.75218000000001</v>
      </c>
      <c r="H1680" s="3">
        <f t="shared" si="105"/>
        <v>-8.5355970970727668E-2</v>
      </c>
      <c r="I1680" s="2">
        <v>86.229709999999997</v>
      </c>
      <c r="J1680" s="3">
        <f t="shared" si="106"/>
        <v>1.8731649451215828</v>
      </c>
      <c r="K1680" s="2">
        <v>2522.11832</v>
      </c>
      <c r="L1680" s="2">
        <v>1203.95165</v>
      </c>
      <c r="M1680" s="3">
        <f t="shared" si="107"/>
        <v>-0.52264267681145116</v>
      </c>
    </row>
    <row r="1681" spans="1:13" x14ac:dyDescent="0.2">
      <c r="A1681" s="1" t="s">
        <v>6</v>
      </c>
      <c r="B1681" s="1" t="s">
        <v>37</v>
      </c>
      <c r="C1681" s="2">
        <v>89.144000000000005</v>
      </c>
      <c r="D1681" s="2">
        <v>0</v>
      </c>
      <c r="E1681" s="3">
        <f t="shared" si="104"/>
        <v>-1</v>
      </c>
      <c r="F1681" s="2">
        <v>1682.8125199999999</v>
      </c>
      <c r="G1681" s="2">
        <v>504.66448000000003</v>
      </c>
      <c r="H1681" s="3">
        <f t="shared" si="105"/>
        <v>-0.70010653355490837</v>
      </c>
      <c r="I1681" s="2">
        <v>1091.2058999999999</v>
      </c>
      <c r="J1681" s="3">
        <f t="shared" si="106"/>
        <v>-0.53751672347079493</v>
      </c>
      <c r="K1681" s="2">
        <v>8724.9333900000001</v>
      </c>
      <c r="L1681" s="2">
        <v>10888.916160000001</v>
      </c>
      <c r="M1681" s="3">
        <f t="shared" si="107"/>
        <v>0.24802284135260311</v>
      </c>
    </row>
    <row r="1682" spans="1:13" x14ac:dyDescent="0.2">
      <c r="A1682" s="1" t="s">
        <v>5</v>
      </c>
      <c r="B1682" s="1" t="s">
        <v>37</v>
      </c>
      <c r="C1682" s="2">
        <v>0</v>
      </c>
      <c r="D1682" s="2">
        <v>0</v>
      </c>
      <c r="E1682" s="3" t="str">
        <f t="shared" si="104"/>
        <v/>
      </c>
      <c r="F1682" s="2">
        <v>0.48499999999999999</v>
      </c>
      <c r="G1682" s="2">
        <v>4.2270000000000003</v>
      </c>
      <c r="H1682" s="3">
        <f t="shared" si="105"/>
        <v>7.7154639175257742</v>
      </c>
      <c r="I1682" s="2">
        <v>0.31719999999999998</v>
      </c>
      <c r="J1682" s="3">
        <f t="shared" si="106"/>
        <v>12.325977301387139</v>
      </c>
      <c r="K1682" s="2">
        <v>3.9609999999999999</v>
      </c>
      <c r="L1682" s="2">
        <v>16.057269999999999</v>
      </c>
      <c r="M1682" s="3">
        <f t="shared" si="107"/>
        <v>3.0538424640242363</v>
      </c>
    </row>
    <row r="1683" spans="1:13" x14ac:dyDescent="0.2">
      <c r="A1683" s="1" t="s">
        <v>4</v>
      </c>
      <c r="B1683" s="1" t="s">
        <v>37</v>
      </c>
      <c r="C1683" s="2">
        <v>0</v>
      </c>
      <c r="D1683" s="2">
        <v>0</v>
      </c>
      <c r="E1683" s="3" t="str">
        <f t="shared" si="104"/>
        <v/>
      </c>
      <c r="F1683" s="2">
        <v>179.03976</v>
      </c>
      <c r="G1683" s="2">
        <v>368.88263999999998</v>
      </c>
      <c r="H1683" s="3">
        <f t="shared" si="105"/>
        <v>1.0603392229748296</v>
      </c>
      <c r="I1683" s="2">
        <v>592.92588999999998</v>
      </c>
      <c r="J1683" s="3">
        <f t="shared" si="106"/>
        <v>-0.37786046077360524</v>
      </c>
      <c r="K1683" s="2">
        <v>1680.7634599999999</v>
      </c>
      <c r="L1683" s="2">
        <v>3765.4857299999999</v>
      </c>
      <c r="M1683" s="3">
        <f t="shared" si="107"/>
        <v>1.2403424512810388</v>
      </c>
    </row>
    <row r="1684" spans="1:13" x14ac:dyDescent="0.2">
      <c r="A1684" s="1" t="s">
        <v>24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37.896000000000001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3.6</v>
      </c>
      <c r="L1684" s="2">
        <v>38.195</v>
      </c>
      <c r="M1684" s="3">
        <f t="shared" si="107"/>
        <v>9.6097222222222225</v>
      </c>
    </row>
    <row r="1685" spans="1:13" x14ac:dyDescent="0.2">
      <c r="A1685" s="1" t="s">
        <v>3</v>
      </c>
      <c r="B1685" s="1" t="s">
        <v>37</v>
      </c>
      <c r="C1685" s="2">
        <v>32.4</v>
      </c>
      <c r="D1685" s="2">
        <v>0</v>
      </c>
      <c r="E1685" s="3">
        <f t="shared" si="104"/>
        <v>-1</v>
      </c>
      <c r="F1685" s="2">
        <v>1091.7925299999999</v>
      </c>
      <c r="G1685" s="2">
        <v>533.52227000000005</v>
      </c>
      <c r="H1685" s="3">
        <f t="shared" si="105"/>
        <v>-0.5113336505425623</v>
      </c>
      <c r="I1685" s="2">
        <v>1009.17524</v>
      </c>
      <c r="J1685" s="3">
        <f t="shared" si="106"/>
        <v>-0.47132841864015607</v>
      </c>
      <c r="K1685" s="2">
        <v>6283.5925200000001</v>
      </c>
      <c r="L1685" s="2">
        <v>5026.7718199999999</v>
      </c>
      <c r="M1685" s="3">
        <f t="shared" si="107"/>
        <v>-0.20001626394449912</v>
      </c>
    </row>
    <row r="1686" spans="1:13" x14ac:dyDescent="0.2">
      <c r="A1686" s="1" t="s">
        <v>27</v>
      </c>
      <c r="B1686" s="1" t="s">
        <v>37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32.837560000000003</v>
      </c>
      <c r="L1686" s="2">
        <v>0</v>
      </c>
      <c r="M1686" s="3">
        <f t="shared" si="107"/>
        <v>-1</v>
      </c>
    </row>
    <row r="1687" spans="1:13" x14ac:dyDescent="0.2">
      <c r="A1687" s="1" t="s">
        <v>2</v>
      </c>
      <c r="B1687" s="1" t="s">
        <v>37</v>
      </c>
      <c r="C1687" s="2">
        <v>36.294429999999998</v>
      </c>
      <c r="D1687" s="2">
        <v>0</v>
      </c>
      <c r="E1687" s="3">
        <f t="shared" si="104"/>
        <v>-1</v>
      </c>
      <c r="F1687" s="2">
        <v>215.9573</v>
      </c>
      <c r="G1687" s="2">
        <v>700.63157999999999</v>
      </c>
      <c r="H1687" s="3">
        <f t="shared" si="105"/>
        <v>2.2443060734691533</v>
      </c>
      <c r="I1687" s="2">
        <v>448.23113999999998</v>
      </c>
      <c r="J1687" s="3">
        <f t="shared" si="106"/>
        <v>0.56310331317007556</v>
      </c>
      <c r="K1687" s="2">
        <v>2064.26359</v>
      </c>
      <c r="L1687" s="2">
        <v>2694.5108399999999</v>
      </c>
      <c r="M1687" s="3">
        <f t="shared" si="107"/>
        <v>0.30531335874601173</v>
      </c>
    </row>
    <row r="1688" spans="1:13" x14ac:dyDescent="0.2">
      <c r="A1688" s="1" t="s">
        <v>26</v>
      </c>
      <c r="B1688" s="1" t="s">
        <v>37</v>
      </c>
      <c r="C1688" s="2">
        <v>105.04483999999999</v>
      </c>
      <c r="D1688" s="2">
        <v>3.0684999999999998</v>
      </c>
      <c r="E1688" s="3">
        <f t="shared" si="104"/>
        <v>-0.97078866510720563</v>
      </c>
      <c r="F1688" s="2">
        <v>1353.6768099999999</v>
      </c>
      <c r="G1688" s="2">
        <v>855.80301999999995</v>
      </c>
      <c r="H1688" s="3">
        <f t="shared" si="105"/>
        <v>-0.36779369072592738</v>
      </c>
      <c r="I1688" s="2">
        <v>1513.1796999999999</v>
      </c>
      <c r="J1688" s="3">
        <f t="shared" si="106"/>
        <v>-0.43443398031311153</v>
      </c>
      <c r="K1688" s="2">
        <v>21316.705720000002</v>
      </c>
      <c r="L1688" s="2">
        <v>26294.575199999999</v>
      </c>
      <c r="M1688" s="3">
        <f t="shared" si="107"/>
        <v>0.23351964160811223</v>
      </c>
    </row>
    <row r="1689" spans="1:13" x14ac:dyDescent="0.2">
      <c r="A1689" s="1" t="s">
        <v>30</v>
      </c>
      <c r="B1689" s="1" t="s">
        <v>37</v>
      </c>
      <c r="C1689" s="2">
        <v>0</v>
      </c>
      <c r="D1689" s="2">
        <v>0</v>
      </c>
      <c r="E1689" s="3" t="str">
        <f t="shared" si="104"/>
        <v/>
      </c>
      <c r="F1689" s="2">
        <v>57.651179999999997</v>
      </c>
      <c r="G1689" s="2">
        <v>0</v>
      </c>
      <c r="H1689" s="3">
        <f t="shared" si="105"/>
        <v>-1</v>
      </c>
      <c r="I1689" s="2">
        <v>28.7104</v>
      </c>
      <c r="J1689" s="3">
        <f t="shared" si="106"/>
        <v>-1</v>
      </c>
      <c r="K1689" s="2">
        <v>547.81214</v>
      </c>
      <c r="L1689" s="2">
        <v>115.17124</v>
      </c>
      <c r="M1689" s="3">
        <f t="shared" si="107"/>
        <v>-0.78976143172000535</v>
      </c>
    </row>
    <row r="1690" spans="1:13" x14ac:dyDescent="0.2">
      <c r="A1690" s="6" t="s">
        <v>0</v>
      </c>
      <c r="B1690" s="6" t="s">
        <v>37</v>
      </c>
      <c r="C1690" s="5">
        <v>2930.8661699999998</v>
      </c>
      <c r="D1690" s="5">
        <v>60.284610000000001</v>
      </c>
      <c r="E1690" s="4">
        <f t="shared" si="104"/>
        <v>-0.97943112837526802</v>
      </c>
      <c r="F1690" s="5">
        <v>41684.81495</v>
      </c>
      <c r="G1690" s="5">
        <v>41962.995309999998</v>
      </c>
      <c r="H1690" s="4">
        <f t="shared" si="105"/>
        <v>6.6734219723338928E-3</v>
      </c>
      <c r="I1690" s="5">
        <v>42765.261319999998</v>
      </c>
      <c r="J1690" s="4">
        <f t="shared" si="106"/>
        <v>-1.8759759328883185E-2</v>
      </c>
      <c r="K1690" s="5">
        <v>286966.50349999999</v>
      </c>
      <c r="L1690" s="5">
        <v>371040.72694999998</v>
      </c>
      <c r="M1690" s="4">
        <f t="shared" si="107"/>
        <v>0.2929757390656571</v>
      </c>
    </row>
    <row r="1691" spans="1:13" x14ac:dyDescent="0.2">
      <c r="A1691" s="1" t="s">
        <v>22</v>
      </c>
      <c r="B1691" s="1" t="s">
        <v>36</v>
      </c>
      <c r="C1691" s="2">
        <v>93.678979999999996</v>
      </c>
      <c r="D1691" s="2">
        <v>0</v>
      </c>
      <c r="E1691" s="3">
        <f t="shared" si="104"/>
        <v>-1</v>
      </c>
      <c r="F1691" s="2">
        <v>791.38991999999996</v>
      </c>
      <c r="G1691" s="2">
        <v>748.32388000000003</v>
      </c>
      <c r="H1691" s="3">
        <f t="shared" si="105"/>
        <v>-5.4418231660064542E-2</v>
      </c>
      <c r="I1691" s="2">
        <v>887.57186999999999</v>
      </c>
      <c r="J1691" s="3">
        <f t="shared" si="106"/>
        <v>-0.15688643895395193</v>
      </c>
      <c r="K1691" s="2">
        <v>4000.4738900000002</v>
      </c>
      <c r="L1691" s="2">
        <v>7071.1029699999999</v>
      </c>
      <c r="M1691" s="3">
        <f t="shared" si="107"/>
        <v>0.76756633449743616</v>
      </c>
    </row>
    <row r="1692" spans="1:13" x14ac:dyDescent="0.2">
      <c r="A1692" s="1" t="s">
        <v>21</v>
      </c>
      <c r="B1692" s="1" t="s">
        <v>36</v>
      </c>
      <c r="C1692" s="2">
        <v>71.070779999999999</v>
      </c>
      <c r="D1692" s="2">
        <v>0</v>
      </c>
      <c r="E1692" s="3">
        <f t="shared" si="104"/>
        <v>-1</v>
      </c>
      <c r="F1692" s="2">
        <v>1225.1420800000001</v>
      </c>
      <c r="G1692" s="2">
        <v>1605.75855</v>
      </c>
      <c r="H1692" s="3">
        <f t="shared" si="105"/>
        <v>0.31067128965156421</v>
      </c>
      <c r="I1692" s="2">
        <v>1298.5163399999999</v>
      </c>
      <c r="J1692" s="3">
        <f t="shared" si="106"/>
        <v>0.23661019929868576</v>
      </c>
      <c r="K1692" s="2">
        <v>10086.36413</v>
      </c>
      <c r="L1692" s="2">
        <v>9551.9152799999993</v>
      </c>
      <c r="M1692" s="3">
        <f t="shared" si="107"/>
        <v>-5.2987265094900038E-2</v>
      </c>
    </row>
    <row r="1693" spans="1:13" x14ac:dyDescent="0.2">
      <c r="A1693" s="1" t="s">
        <v>20</v>
      </c>
      <c r="B1693" s="1" t="s">
        <v>36</v>
      </c>
      <c r="C1693" s="2">
        <v>145.38392999999999</v>
      </c>
      <c r="D1693" s="2">
        <v>0</v>
      </c>
      <c r="E1693" s="3">
        <f t="shared" si="104"/>
        <v>-1</v>
      </c>
      <c r="F1693" s="2">
        <v>4687.87842</v>
      </c>
      <c r="G1693" s="2">
        <v>4788.4585100000004</v>
      </c>
      <c r="H1693" s="3">
        <f t="shared" si="105"/>
        <v>2.1455353784537889E-2</v>
      </c>
      <c r="I1693" s="2">
        <v>5187.4186600000003</v>
      </c>
      <c r="J1693" s="3">
        <f t="shared" si="106"/>
        <v>-7.6909186658938311E-2</v>
      </c>
      <c r="K1693" s="2">
        <v>28410.18721</v>
      </c>
      <c r="L1693" s="2">
        <v>36367.436430000002</v>
      </c>
      <c r="M1693" s="3">
        <f t="shared" si="107"/>
        <v>0.28008436414664528</v>
      </c>
    </row>
    <row r="1694" spans="1:13" x14ac:dyDescent="0.2">
      <c r="A1694" s="1" t="s">
        <v>19</v>
      </c>
      <c r="B1694" s="1" t="s">
        <v>36</v>
      </c>
      <c r="C1694" s="2">
        <v>18.513349999999999</v>
      </c>
      <c r="D1694" s="2">
        <v>73.796509999999998</v>
      </c>
      <c r="E1694" s="3">
        <f t="shared" si="104"/>
        <v>2.9861240672271632</v>
      </c>
      <c r="F1694" s="2">
        <v>2132.9229700000001</v>
      </c>
      <c r="G1694" s="2">
        <v>3373.9172400000002</v>
      </c>
      <c r="H1694" s="3">
        <f t="shared" si="105"/>
        <v>0.5818279832206037</v>
      </c>
      <c r="I1694" s="2">
        <v>1753.27853</v>
      </c>
      <c r="J1694" s="3">
        <f t="shared" si="106"/>
        <v>0.92434754790500984</v>
      </c>
      <c r="K1694" s="2">
        <v>10892.196190000001</v>
      </c>
      <c r="L1694" s="2">
        <v>10911.959500000001</v>
      </c>
      <c r="M1694" s="3">
        <f t="shared" si="107"/>
        <v>1.8144467520833096E-3</v>
      </c>
    </row>
    <row r="1695" spans="1:13" x14ac:dyDescent="0.2">
      <c r="A1695" s="1" t="s">
        <v>18</v>
      </c>
      <c r="B1695" s="1" t="s">
        <v>36</v>
      </c>
      <c r="C1695" s="2">
        <v>0</v>
      </c>
      <c r="D1695" s="2">
        <v>0</v>
      </c>
      <c r="E1695" s="3" t="str">
        <f t="shared" si="104"/>
        <v/>
      </c>
      <c r="F1695" s="2">
        <v>40.818980000000003</v>
      </c>
      <c r="G1695" s="2">
        <v>70.736239999999995</v>
      </c>
      <c r="H1695" s="3">
        <f t="shared" si="105"/>
        <v>0.732925222531283</v>
      </c>
      <c r="I1695" s="2">
        <v>73.253309999999999</v>
      </c>
      <c r="J1695" s="3">
        <f t="shared" si="106"/>
        <v>-3.4361177672381005E-2</v>
      </c>
      <c r="K1695" s="2">
        <v>475.69904000000002</v>
      </c>
      <c r="L1695" s="2">
        <v>567.21249</v>
      </c>
      <c r="M1695" s="3">
        <f t="shared" si="107"/>
        <v>0.19237678091593358</v>
      </c>
    </row>
    <row r="1696" spans="1:13" x14ac:dyDescent="0.2">
      <c r="A1696" s="1" t="s">
        <v>17</v>
      </c>
      <c r="B1696" s="1" t="s">
        <v>36</v>
      </c>
      <c r="C1696" s="2">
        <v>456.98273</v>
      </c>
      <c r="D1696" s="2">
        <v>0</v>
      </c>
      <c r="E1696" s="3">
        <f t="shared" si="104"/>
        <v>-1</v>
      </c>
      <c r="F1696" s="2">
        <v>8449.6538099999998</v>
      </c>
      <c r="G1696" s="2">
        <v>11273.21206</v>
      </c>
      <c r="H1696" s="3">
        <f t="shared" si="105"/>
        <v>0.33416259570994189</v>
      </c>
      <c r="I1696" s="2">
        <v>10057.687690000001</v>
      </c>
      <c r="J1696" s="3">
        <f t="shared" si="106"/>
        <v>0.12085525097468985</v>
      </c>
      <c r="K1696" s="2">
        <v>63136.812830000003</v>
      </c>
      <c r="L1696" s="2">
        <v>74743.372659999994</v>
      </c>
      <c r="M1696" s="3">
        <f t="shared" si="107"/>
        <v>0.18383189315006154</v>
      </c>
    </row>
    <row r="1697" spans="1:13" x14ac:dyDescent="0.2">
      <c r="A1697" s="1" t="s">
        <v>16</v>
      </c>
      <c r="B1697" s="1" t="s">
        <v>36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1.06148</v>
      </c>
      <c r="J1697" s="3">
        <f t="shared" si="106"/>
        <v>-1</v>
      </c>
      <c r="K1697" s="2">
        <v>1.15063</v>
      </c>
      <c r="L1697" s="2">
        <v>1.06148</v>
      </c>
      <c r="M1697" s="3">
        <f t="shared" si="107"/>
        <v>-7.7479293952008921E-2</v>
      </c>
    </row>
    <row r="1698" spans="1:13" x14ac:dyDescent="0.2">
      <c r="A1698" s="1" t="s">
        <v>15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0.29013</v>
      </c>
      <c r="G1698" s="2">
        <v>0</v>
      </c>
      <c r="H1698" s="3">
        <f t="shared" si="105"/>
        <v>-1</v>
      </c>
      <c r="I1698" s="2">
        <v>0</v>
      </c>
      <c r="J1698" s="3" t="str">
        <f t="shared" si="106"/>
        <v/>
      </c>
      <c r="K1698" s="2">
        <v>0.57015000000000005</v>
      </c>
      <c r="L1698" s="2">
        <v>296.32866000000001</v>
      </c>
      <c r="M1698" s="3">
        <f t="shared" si="107"/>
        <v>518.73806892922914</v>
      </c>
    </row>
    <row r="1699" spans="1:13" x14ac:dyDescent="0.2">
      <c r="A1699" s="1" t="s">
        <v>14</v>
      </c>
      <c r="B1699" s="1" t="s">
        <v>36</v>
      </c>
      <c r="C1699" s="2">
        <v>0</v>
      </c>
      <c r="D1699" s="2">
        <v>0</v>
      </c>
      <c r="E1699" s="3" t="str">
        <f t="shared" si="104"/>
        <v/>
      </c>
      <c r="F1699" s="2">
        <v>120.48354</v>
      </c>
      <c r="G1699" s="2">
        <v>86.611199999999997</v>
      </c>
      <c r="H1699" s="3">
        <f t="shared" si="105"/>
        <v>-0.28113665982921821</v>
      </c>
      <c r="I1699" s="2">
        <v>56.724490000000003</v>
      </c>
      <c r="J1699" s="3">
        <f t="shared" si="106"/>
        <v>0.52687490006520976</v>
      </c>
      <c r="K1699" s="2">
        <v>1477.0979</v>
      </c>
      <c r="L1699" s="2">
        <v>864.94357000000002</v>
      </c>
      <c r="M1699" s="3">
        <f t="shared" si="107"/>
        <v>-0.41443043822620018</v>
      </c>
    </row>
    <row r="1700" spans="1:13" x14ac:dyDescent="0.2">
      <c r="A1700" s="1" t="s">
        <v>13</v>
      </c>
      <c r="B1700" s="1" t="s">
        <v>36</v>
      </c>
      <c r="C1700" s="2">
        <v>1679.6133600000001</v>
      </c>
      <c r="D1700" s="2">
        <v>9.8860299999999999</v>
      </c>
      <c r="E1700" s="3">
        <f t="shared" si="104"/>
        <v>-0.99411410373635034</v>
      </c>
      <c r="F1700" s="2">
        <v>18426.413860000001</v>
      </c>
      <c r="G1700" s="2">
        <v>15507.24566</v>
      </c>
      <c r="H1700" s="3">
        <f t="shared" si="105"/>
        <v>-0.15842302371906025</v>
      </c>
      <c r="I1700" s="2">
        <v>15852.28276</v>
      </c>
      <c r="J1700" s="3">
        <f t="shared" si="106"/>
        <v>-2.176576744332559E-2</v>
      </c>
      <c r="K1700" s="2">
        <v>107211.54674000001</v>
      </c>
      <c r="L1700" s="2">
        <v>103880.68412999999</v>
      </c>
      <c r="M1700" s="3">
        <f t="shared" si="107"/>
        <v>-3.106813315619561E-2</v>
      </c>
    </row>
    <row r="1701" spans="1:13" x14ac:dyDescent="0.2">
      <c r="A1701" s="1" t="s">
        <v>12</v>
      </c>
      <c r="B1701" s="1" t="s">
        <v>36</v>
      </c>
      <c r="C1701" s="2">
        <v>47</v>
      </c>
      <c r="D1701" s="2">
        <v>0</v>
      </c>
      <c r="E1701" s="3">
        <f t="shared" si="104"/>
        <v>-1</v>
      </c>
      <c r="F1701" s="2">
        <v>713.60152000000005</v>
      </c>
      <c r="G1701" s="2">
        <v>1098.1416400000001</v>
      </c>
      <c r="H1701" s="3">
        <f t="shared" si="105"/>
        <v>0.53887233872483908</v>
      </c>
      <c r="I1701" s="2">
        <v>1245.78042</v>
      </c>
      <c r="J1701" s="3">
        <f t="shared" si="106"/>
        <v>-0.11851107757818191</v>
      </c>
      <c r="K1701" s="2">
        <v>4330.3682799999997</v>
      </c>
      <c r="L1701" s="2">
        <v>4958.95579</v>
      </c>
      <c r="M1701" s="3">
        <f t="shared" si="107"/>
        <v>0.14515797949637688</v>
      </c>
    </row>
    <row r="1702" spans="1:13" x14ac:dyDescent="0.2">
      <c r="A1702" s="1" t="s">
        <v>11</v>
      </c>
      <c r="B1702" s="1" t="s">
        <v>36</v>
      </c>
      <c r="C1702" s="2">
        <v>49.702219999999997</v>
      </c>
      <c r="D1702" s="2">
        <v>5.9745900000000001</v>
      </c>
      <c r="E1702" s="3">
        <f t="shared" si="104"/>
        <v>-0.87979229096808953</v>
      </c>
      <c r="F1702" s="2">
        <v>2427.37689</v>
      </c>
      <c r="G1702" s="2">
        <v>2530.9680699999999</v>
      </c>
      <c r="H1702" s="3">
        <f t="shared" si="105"/>
        <v>4.2676182848556232E-2</v>
      </c>
      <c r="I1702" s="2">
        <v>2615.0123600000002</v>
      </c>
      <c r="J1702" s="3">
        <f t="shared" si="106"/>
        <v>-3.2139155931178998E-2</v>
      </c>
      <c r="K1702" s="2">
        <v>15890.692719999999</v>
      </c>
      <c r="L1702" s="2">
        <v>23793.745429999999</v>
      </c>
      <c r="M1702" s="3">
        <f t="shared" si="107"/>
        <v>0.49733846404651905</v>
      </c>
    </row>
    <row r="1703" spans="1:13" x14ac:dyDescent="0.2">
      <c r="A1703" s="1" t="s">
        <v>10</v>
      </c>
      <c r="B1703" s="1" t="s">
        <v>36</v>
      </c>
      <c r="C1703" s="2">
        <v>717.22690999999998</v>
      </c>
      <c r="D1703" s="2">
        <v>37.67042</v>
      </c>
      <c r="E1703" s="3">
        <f t="shared" si="104"/>
        <v>-0.94747768178413716</v>
      </c>
      <c r="F1703" s="2">
        <v>9061.5766700000004</v>
      </c>
      <c r="G1703" s="2">
        <v>11029.082780000001</v>
      </c>
      <c r="H1703" s="3">
        <f t="shared" si="105"/>
        <v>0.2171262443227775</v>
      </c>
      <c r="I1703" s="2">
        <v>9222.5730399999993</v>
      </c>
      <c r="J1703" s="3">
        <f t="shared" si="106"/>
        <v>0.19587914697610254</v>
      </c>
      <c r="K1703" s="2">
        <v>73724.178780000002</v>
      </c>
      <c r="L1703" s="2">
        <v>81792.088680000001</v>
      </c>
      <c r="M1703" s="3">
        <f t="shared" si="107"/>
        <v>0.10943370320984402</v>
      </c>
    </row>
    <row r="1704" spans="1:13" x14ac:dyDescent="0.2">
      <c r="A1704" s="1" t="s">
        <v>28</v>
      </c>
      <c r="B1704" s="1" t="s">
        <v>36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2.0298500000000002</v>
      </c>
      <c r="H1704" s="3" t="str">
        <f t="shared" si="105"/>
        <v/>
      </c>
      <c r="I1704" s="2">
        <v>17.87284</v>
      </c>
      <c r="J1704" s="3">
        <f t="shared" si="106"/>
        <v>-0.88642823412507465</v>
      </c>
      <c r="K1704" s="2">
        <v>30.169619999999998</v>
      </c>
      <c r="L1704" s="2">
        <v>21.736129999999999</v>
      </c>
      <c r="M1704" s="3">
        <f t="shared" si="107"/>
        <v>-0.27953583770693824</v>
      </c>
    </row>
    <row r="1705" spans="1:13" x14ac:dyDescent="0.2">
      <c r="A1705" s="1" t="s">
        <v>9</v>
      </c>
      <c r="B1705" s="1" t="s">
        <v>36</v>
      </c>
      <c r="C1705" s="2">
        <v>5.5597300000000001</v>
      </c>
      <c r="D1705" s="2">
        <v>0</v>
      </c>
      <c r="E1705" s="3">
        <f t="shared" si="104"/>
        <v>-1</v>
      </c>
      <c r="F1705" s="2">
        <v>863.29497000000003</v>
      </c>
      <c r="G1705" s="2">
        <v>1059.3514700000001</v>
      </c>
      <c r="H1705" s="3">
        <f t="shared" si="105"/>
        <v>0.22710256263858453</v>
      </c>
      <c r="I1705" s="2">
        <v>677.78264999999999</v>
      </c>
      <c r="J1705" s="3">
        <f t="shared" si="106"/>
        <v>0.56296634326653261</v>
      </c>
      <c r="K1705" s="2">
        <v>4602.3288300000004</v>
      </c>
      <c r="L1705" s="2">
        <v>8330.2677700000004</v>
      </c>
      <c r="M1705" s="3">
        <f t="shared" si="107"/>
        <v>0.81001142632392042</v>
      </c>
    </row>
    <row r="1706" spans="1:13" x14ac:dyDescent="0.2">
      <c r="A1706" s="1" t="s">
        <v>8</v>
      </c>
      <c r="B1706" s="1" t="s">
        <v>36</v>
      </c>
      <c r="C1706" s="2">
        <v>96.851249999999993</v>
      </c>
      <c r="D1706" s="2">
        <v>0</v>
      </c>
      <c r="E1706" s="3">
        <f t="shared" si="104"/>
        <v>-1</v>
      </c>
      <c r="F1706" s="2">
        <v>3776.6490600000002</v>
      </c>
      <c r="G1706" s="2">
        <v>5344.6271100000004</v>
      </c>
      <c r="H1706" s="3">
        <f t="shared" si="105"/>
        <v>0.41517705910434799</v>
      </c>
      <c r="I1706" s="2">
        <v>7022.3378499999999</v>
      </c>
      <c r="J1706" s="3">
        <f t="shared" si="106"/>
        <v>-0.23891057021701112</v>
      </c>
      <c r="K1706" s="2">
        <v>26010.88363</v>
      </c>
      <c r="L1706" s="2">
        <v>37889.411540000001</v>
      </c>
      <c r="M1706" s="3">
        <f t="shared" si="107"/>
        <v>0.45667529327222622</v>
      </c>
    </row>
    <row r="1707" spans="1:13" x14ac:dyDescent="0.2">
      <c r="A1707" s="1" t="s">
        <v>7</v>
      </c>
      <c r="B1707" s="1" t="s">
        <v>36</v>
      </c>
      <c r="C1707" s="2">
        <v>0</v>
      </c>
      <c r="D1707" s="2">
        <v>0</v>
      </c>
      <c r="E1707" s="3" t="str">
        <f t="shared" si="104"/>
        <v/>
      </c>
      <c r="F1707" s="2">
        <v>7.9977499999999999</v>
      </c>
      <c r="G1707" s="2">
        <v>2.6945899999999998</v>
      </c>
      <c r="H1707" s="3">
        <f t="shared" si="105"/>
        <v>-0.66308149166953201</v>
      </c>
      <c r="I1707" s="2">
        <v>3.87799</v>
      </c>
      <c r="J1707" s="3">
        <f t="shared" si="106"/>
        <v>-0.30515808447159487</v>
      </c>
      <c r="K1707" s="2">
        <v>118.97319</v>
      </c>
      <c r="L1707" s="2">
        <v>36.202010000000001</v>
      </c>
      <c r="M1707" s="3">
        <f t="shared" si="107"/>
        <v>-0.69571287447197139</v>
      </c>
    </row>
    <row r="1708" spans="1:13" x14ac:dyDescent="0.2">
      <c r="A1708" s="1" t="s">
        <v>6</v>
      </c>
      <c r="B1708" s="1" t="s">
        <v>36</v>
      </c>
      <c r="C1708" s="2">
        <v>115.87085999999999</v>
      </c>
      <c r="D1708" s="2">
        <v>4.7881400000000003</v>
      </c>
      <c r="E1708" s="3">
        <f t="shared" si="104"/>
        <v>-0.95867692705482632</v>
      </c>
      <c r="F1708" s="2">
        <v>663.00756999999999</v>
      </c>
      <c r="G1708" s="2">
        <v>1083.60265</v>
      </c>
      <c r="H1708" s="3">
        <f t="shared" si="105"/>
        <v>0.63437447629745769</v>
      </c>
      <c r="I1708" s="2">
        <v>960.63747999999998</v>
      </c>
      <c r="J1708" s="3">
        <f t="shared" si="106"/>
        <v>0.12800371894713081</v>
      </c>
      <c r="K1708" s="2">
        <v>6269.2177899999997</v>
      </c>
      <c r="L1708" s="2">
        <v>8710.5390900000002</v>
      </c>
      <c r="M1708" s="3">
        <f t="shared" si="107"/>
        <v>0.3894140197034055</v>
      </c>
    </row>
    <row r="1709" spans="1:13" x14ac:dyDescent="0.2">
      <c r="A1709" s="1" t="s">
        <v>5</v>
      </c>
      <c r="B1709" s="1" t="s">
        <v>36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1.025E-2</v>
      </c>
      <c r="L1709" s="2">
        <v>0.45671</v>
      </c>
      <c r="M1709" s="3">
        <f t="shared" si="107"/>
        <v>43.557073170731705</v>
      </c>
    </row>
    <row r="1710" spans="1:13" x14ac:dyDescent="0.2">
      <c r="A1710" s="1" t="s">
        <v>4</v>
      </c>
      <c r="B1710" s="1" t="s">
        <v>36</v>
      </c>
      <c r="C1710" s="2">
        <v>252.31959000000001</v>
      </c>
      <c r="D1710" s="2">
        <v>3.9056199999999999</v>
      </c>
      <c r="E1710" s="3">
        <f t="shared" si="104"/>
        <v>-0.98452113844985245</v>
      </c>
      <c r="F1710" s="2">
        <v>5532.8509199999999</v>
      </c>
      <c r="G1710" s="2">
        <v>7832.2011000000002</v>
      </c>
      <c r="H1710" s="3">
        <f t="shared" si="105"/>
        <v>0.41558144494520377</v>
      </c>
      <c r="I1710" s="2">
        <v>4644.9251599999998</v>
      </c>
      <c r="J1710" s="3">
        <f t="shared" si="106"/>
        <v>0.68618456276699202</v>
      </c>
      <c r="K1710" s="2">
        <v>43156.557869999997</v>
      </c>
      <c r="L1710" s="2">
        <v>49903.589970000001</v>
      </c>
      <c r="M1710" s="3">
        <f t="shared" si="107"/>
        <v>0.15633851338014515</v>
      </c>
    </row>
    <row r="1711" spans="1:13" x14ac:dyDescent="0.2">
      <c r="A1711" s="1" t="s">
        <v>24</v>
      </c>
      <c r="B1711" s="1" t="s">
        <v>36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0.32317000000000001</v>
      </c>
      <c r="L1711" s="2">
        <v>2046.54603</v>
      </c>
      <c r="M1711" s="3">
        <f t="shared" si="107"/>
        <v>6331.722808429</v>
      </c>
    </row>
    <row r="1712" spans="1:13" x14ac:dyDescent="0.2">
      <c r="A1712" s="1" t="s">
        <v>3</v>
      </c>
      <c r="B1712" s="1" t="s">
        <v>36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38.907119999999999</v>
      </c>
      <c r="L1712" s="2">
        <v>0</v>
      </c>
      <c r="M1712" s="3">
        <f t="shared" si="107"/>
        <v>-1</v>
      </c>
    </row>
    <row r="1713" spans="1:13" x14ac:dyDescent="0.2">
      <c r="A1713" s="1" t="s">
        <v>2</v>
      </c>
      <c r="B1713" s="1" t="s">
        <v>36</v>
      </c>
      <c r="C1713" s="2">
        <v>687.80966000000001</v>
      </c>
      <c r="D1713" s="2">
        <v>0</v>
      </c>
      <c r="E1713" s="3">
        <f t="shared" si="104"/>
        <v>-1</v>
      </c>
      <c r="F1713" s="2">
        <v>9111.6461099999997</v>
      </c>
      <c r="G1713" s="2">
        <v>10588.358130000001</v>
      </c>
      <c r="H1713" s="3">
        <f t="shared" si="105"/>
        <v>0.16206863196533883</v>
      </c>
      <c r="I1713" s="2">
        <v>8941.3285899999992</v>
      </c>
      <c r="J1713" s="3">
        <f t="shared" si="106"/>
        <v>0.18420411725412289</v>
      </c>
      <c r="K1713" s="2">
        <v>70176.754799999995</v>
      </c>
      <c r="L1713" s="2">
        <v>83384.71054</v>
      </c>
      <c r="M1713" s="3">
        <f t="shared" si="107"/>
        <v>0.18820983925007617</v>
      </c>
    </row>
    <row r="1714" spans="1:13" x14ac:dyDescent="0.2">
      <c r="A1714" s="1" t="s">
        <v>26</v>
      </c>
      <c r="B1714" s="1" t="s">
        <v>36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3.13557</v>
      </c>
      <c r="L1714" s="2">
        <v>6.6239999999999993E-2</v>
      </c>
      <c r="M1714" s="3">
        <f t="shared" si="107"/>
        <v>-0.97887465436906207</v>
      </c>
    </row>
    <row r="1715" spans="1:13" x14ac:dyDescent="0.2">
      <c r="A1715" s="1" t="s">
        <v>30</v>
      </c>
      <c r="B1715" s="1" t="s">
        <v>36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0.51746999999999999</v>
      </c>
      <c r="L1715" s="2">
        <v>0</v>
      </c>
      <c r="M1715" s="3">
        <f t="shared" si="107"/>
        <v>-1</v>
      </c>
    </row>
    <row r="1716" spans="1:13" x14ac:dyDescent="0.2">
      <c r="A1716" s="6" t="s">
        <v>0</v>
      </c>
      <c r="B1716" s="6" t="s">
        <v>36</v>
      </c>
      <c r="C1716" s="5">
        <v>4437.5833499999999</v>
      </c>
      <c r="D1716" s="5">
        <v>136.02131</v>
      </c>
      <c r="E1716" s="4">
        <f t="shared" si="104"/>
        <v>-0.96934788616421141</v>
      </c>
      <c r="F1716" s="5">
        <v>68032.995169999995</v>
      </c>
      <c r="G1716" s="5">
        <v>78025.320730000007</v>
      </c>
      <c r="H1716" s="4">
        <f t="shared" si="105"/>
        <v>0.1468746971235253</v>
      </c>
      <c r="I1716" s="5">
        <v>70519.923509999993</v>
      </c>
      <c r="J1716" s="4">
        <f t="shared" si="106"/>
        <v>0.10642945775367618</v>
      </c>
      <c r="K1716" s="5">
        <v>470045.11780000001</v>
      </c>
      <c r="L1716" s="5">
        <v>545124.33310000005</v>
      </c>
      <c r="M1716" s="4">
        <f t="shared" si="107"/>
        <v>0.15972767816715328</v>
      </c>
    </row>
    <row r="1717" spans="1:13" x14ac:dyDescent="0.2">
      <c r="A1717" s="1" t="s">
        <v>22</v>
      </c>
      <c r="B1717" s="1" t="s">
        <v>35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8.7155699999999996</v>
      </c>
      <c r="L1717" s="2">
        <v>11.352980000000001</v>
      </c>
      <c r="M1717" s="3">
        <f t="shared" si="107"/>
        <v>0.30260900893458498</v>
      </c>
    </row>
    <row r="1718" spans="1:13" x14ac:dyDescent="0.2">
      <c r="A1718" s="1" t="s">
        <v>21</v>
      </c>
      <c r="B1718" s="1" t="s">
        <v>35</v>
      </c>
      <c r="C1718" s="2">
        <v>5.3699999999999998E-3</v>
      </c>
      <c r="D1718" s="2">
        <v>0</v>
      </c>
      <c r="E1718" s="3">
        <f t="shared" si="104"/>
        <v>-1</v>
      </c>
      <c r="F1718" s="2">
        <v>58.85624</v>
      </c>
      <c r="G1718" s="2">
        <v>0.21919</v>
      </c>
      <c r="H1718" s="3">
        <f t="shared" si="105"/>
        <v>-0.99627584093037547</v>
      </c>
      <c r="I1718" s="2">
        <v>7.5012999999999996</v>
      </c>
      <c r="J1718" s="3">
        <f t="shared" si="106"/>
        <v>-0.9707797315132044</v>
      </c>
      <c r="K1718" s="2">
        <v>124.63973</v>
      </c>
      <c r="L1718" s="2">
        <v>93.59666</v>
      </c>
      <c r="M1718" s="3">
        <f t="shared" si="107"/>
        <v>-0.24906239768009764</v>
      </c>
    </row>
    <row r="1719" spans="1:13" x14ac:dyDescent="0.2">
      <c r="A1719" s="1" t="s">
        <v>20</v>
      </c>
      <c r="B1719" s="1" t="s">
        <v>35</v>
      </c>
      <c r="C1719" s="2">
        <v>0</v>
      </c>
      <c r="D1719" s="2">
        <v>0</v>
      </c>
      <c r="E1719" s="3" t="str">
        <f t="shared" si="104"/>
        <v/>
      </c>
      <c r="F1719" s="2">
        <v>2.3999999999999998E-3</v>
      </c>
      <c r="G1719" s="2">
        <v>0</v>
      </c>
      <c r="H1719" s="3">
        <f t="shared" si="105"/>
        <v>-1</v>
      </c>
      <c r="I1719" s="2">
        <v>0</v>
      </c>
      <c r="J1719" s="3" t="str">
        <f t="shared" si="106"/>
        <v/>
      </c>
      <c r="K1719" s="2">
        <v>55.86795</v>
      </c>
      <c r="L1719" s="2">
        <v>35.630519999999997</v>
      </c>
      <c r="M1719" s="3">
        <f t="shared" si="107"/>
        <v>-0.36223684599130634</v>
      </c>
    </row>
    <row r="1720" spans="1:13" x14ac:dyDescent="0.2">
      <c r="A1720" s="1" t="s">
        <v>19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4.8000000000000001E-2</v>
      </c>
      <c r="M1720" s="3" t="str">
        <f t="shared" si="107"/>
        <v/>
      </c>
    </row>
    <row r="1721" spans="1:13" x14ac:dyDescent="0.2">
      <c r="A1721" s="1" t="s">
        <v>17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97.627499999999998</v>
      </c>
      <c r="G1721" s="2">
        <v>120.4053</v>
      </c>
      <c r="H1721" s="3">
        <f t="shared" si="105"/>
        <v>0.23331335945302301</v>
      </c>
      <c r="I1721" s="2">
        <v>36.396999999999998</v>
      </c>
      <c r="J1721" s="3">
        <f t="shared" si="106"/>
        <v>2.308110558562519</v>
      </c>
      <c r="K1721" s="2">
        <v>353.48131000000001</v>
      </c>
      <c r="L1721" s="2">
        <v>347.21042999999997</v>
      </c>
      <c r="M1721" s="3">
        <f t="shared" si="107"/>
        <v>-1.7740343895410016E-2</v>
      </c>
    </row>
    <row r="1722" spans="1:13" x14ac:dyDescent="0.2">
      <c r="A1722" s="1" t="s">
        <v>14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0.11086</v>
      </c>
      <c r="L1722" s="2">
        <v>0.37807000000000002</v>
      </c>
      <c r="M1722" s="3">
        <f t="shared" si="107"/>
        <v>2.4103373624391127</v>
      </c>
    </row>
    <row r="1723" spans="1:13" x14ac:dyDescent="0.2">
      <c r="A1723" s="1" t="s">
        <v>13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74.536550000000005</v>
      </c>
      <c r="G1723" s="2">
        <v>101.42498000000001</v>
      </c>
      <c r="H1723" s="3">
        <f t="shared" si="105"/>
        <v>0.36074154223666111</v>
      </c>
      <c r="I1723" s="2">
        <v>24.872599999999998</v>
      </c>
      <c r="J1723" s="3">
        <f t="shared" si="106"/>
        <v>3.0777795646615154</v>
      </c>
      <c r="K1723" s="2">
        <v>1853.1198099999999</v>
      </c>
      <c r="L1723" s="2">
        <v>685.26324</v>
      </c>
      <c r="M1723" s="3">
        <f t="shared" si="107"/>
        <v>-0.63021104393676519</v>
      </c>
    </row>
    <row r="1724" spans="1:13" x14ac:dyDescent="0.2">
      <c r="A1724" s="1" t="s">
        <v>12</v>
      </c>
      <c r="B1724" s="1" t="s">
        <v>35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160.93549999999999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1393.9127599999999</v>
      </c>
      <c r="L1724" s="2">
        <v>1415.7717500000001</v>
      </c>
      <c r="M1724" s="3">
        <f t="shared" si="107"/>
        <v>1.5681748978322085E-2</v>
      </c>
    </row>
    <row r="1725" spans="1:13" x14ac:dyDescent="0.2">
      <c r="A1725" s="1" t="s">
        <v>11</v>
      </c>
      <c r="B1725" s="1" t="s">
        <v>35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1.9103399999999999</v>
      </c>
      <c r="M1725" s="3" t="str">
        <f t="shared" si="107"/>
        <v/>
      </c>
    </row>
    <row r="1726" spans="1:13" x14ac:dyDescent="0.2">
      <c r="A1726" s="1" t="s">
        <v>10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2E-3</v>
      </c>
      <c r="G1726" s="2">
        <v>7.1513099999999996</v>
      </c>
      <c r="H1726" s="3">
        <f t="shared" si="105"/>
        <v>3574.6549999999997</v>
      </c>
      <c r="I1726" s="2">
        <v>0.11899999999999999</v>
      </c>
      <c r="J1726" s="3">
        <f t="shared" si="106"/>
        <v>59.095042016806723</v>
      </c>
      <c r="K1726" s="2">
        <v>24.683109999999999</v>
      </c>
      <c r="L1726" s="2">
        <v>25.909579999999998</v>
      </c>
      <c r="M1726" s="3">
        <f t="shared" si="107"/>
        <v>4.9688633239490354E-2</v>
      </c>
    </row>
    <row r="1727" spans="1:13" x14ac:dyDescent="0.2">
      <c r="A1727" s="1" t="s">
        <v>9</v>
      </c>
      <c r="B1727" s="1" t="s">
        <v>35</v>
      </c>
      <c r="C1727" s="2">
        <v>0</v>
      </c>
      <c r="D1727" s="2">
        <v>0</v>
      </c>
      <c r="E1727" s="3" t="str">
        <f t="shared" si="104"/>
        <v/>
      </c>
      <c r="F1727" s="2">
        <v>83.005660000000006</v>
      </c>
      <c r="G1727" s="2">
        <v>90.866569999999996</v>
      </c>
      <c r="H1727" s="3">
        <f t="shared" si="105"/>
        <v>9.4703300955621517E-2</v>
      </c>
      <c r="I1727" s="2">
        <v>225.84617</v>
      </c>
      <c r="J1727" s="3">
        <f t="shared" si="106"/>
        <v>-0.59766167387297298</v>
      </c>
      <c r="K1727" s="2">
        <v>1504.97657</v>
      </c>
      <c r="L1727" s="2">
        <v>1762.5985800000001</v>
      </c>
      <c r="M1727" s="3">
        <f t="shared" si="107"/>
        <v>0.17118008023207976</v>
      </c>
    </row>
    <row r="1728" spans="1:13" x14ac:dyDescent="0.2">
      <c r="A1728" s="1" t="s">
        <v>8</v>
      </c>
      <c r="B1728" s="1" t="s">
        <v>35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389.51188000000002</v>
      </c>
      <c r="L1728" s="2">
        <v>0</v>
      </c>
      <c r="M1728" s="3">
        <f t="shared" si="107"/>
        <v>-1</v>
      </c>
    </row>
    <row r="1729" spans="1:13" x14ac:dyDescent="0.2">
      <c r="A1729" s="1" t="s">
        <v>7</v>
      </c>
      <c r="B1729" s="1" t="s">
        <v>35</v>
      </c>
      <c r="C1729" s="2">
        <v>37.305590000000002</v>
      </c>
      <c r="D1729" s="2">
        <v>0</v>
      </c>
      <c r="E1729" s="3">
        <f t="shared" si="104"/>
        <v>-1</v>
      </c>
      <c r="F1729" s="2">
        <v>1071.7431300000001</v>
      </c>
      <c r="G1729" s="2">
        <v>763.25333000000001</v>
      </c>
      <c r="H1729" s="3">
        <f t="shared" si="105"/>
        <v>-0.28783930716682082</v>
      </c>
      <c r="I1729" s="2">
        <v>911.76430000000005</v>
      </c>
      <c r="J1729" s="3">
        <f t="shared" si="106"/>
        <v>-0.16288307186407724</v>
      </c>
      <c r="K1729" s="2">
        <v>7649.6941399999996</v>
      </c>
      <c r="L1729" s="2">
        <v>6891.4925800000001</v>
      </c>
      <c r="M1729" s="3">
        <f t="shared" si="107"/>
        <v>-9.9115277829918469E-2</v>
      </c>
    </row>
    <row r="1730" spans="1:13" x14ac:dyDescent="0.2">
      <c r="A1730" s="1" t="s">
        <v>6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25.88006</v>
      </c>
      <c r="G1730" s="2">
        <v>2.2707000000000002</v>
      </c>
      <c r="H1730" s="3">
        <f t="shared" si="105"/>
        <v>-0.91226063618090525</v>
      </c>
      <c r="I1730" s="2">
        <v>1.87042</v>
      </c>
      <c r="J1730" s="3">
        <f t="shared" si="106"/>
        <v>0.2140054105495024</v>
      </c>
      <c r="K1730" s="2">
        <v>89.968320000000006</v>
      </c>
      <c r="L1730" s="2">
        <v>106.20602</v>
      </c>
      <c r="M1730" s="3">
        <f t="shared" si="107"/>
        <v>0.18048241870027115</v>
      </c>
    </row>
    <row r="1731" spans="1:13" x14ac:dyDescent="0.2">
      <c r="A1731" s="1" t="s">
        <v>5</v>
      </c>
      <c r="B1731" s="1" t="s">
        <v>35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173.65268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142.58949999999999</v>
      </c>
      <c r="L1731" s="2">
        <v>1001.1957200000001</v>
      </c>
      <c r="M1731" s="3">
        <f t="shared" si="107"/>
        <v>6.0215248668380221</v>
      </c>
    </row>
    <row r="1732" spans="1:13" x14ac:dyDescent="0.2">
      <c r="A1732" s="1" t="s">
        <v>4</v>
      </c>
      <c r="B1732" s="1" t="s">
        <v>35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16.16058</v>
      </c>
      <c r="L1732" s="2">
        <v>1.2511699999999999</v>
      </c>
      <c r="M1732" s="3">
        <f t="shared" si="107"/>
        <v>-0.92257889258925108</v>
      </c>
    </row>
    <row r="1733" spans="1:13" x14ac:dyDescent="0.2">
      <c r="A1733" s="1" t="s">
        <v>3</v>
      </c>
      <c r="B1733" s="1" t="s">
        <v>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0.69474999999999998</v>
      </c>
      <c r="J1733" s="3">
        <f t="shared" ref="J1733:J1796" si="110">IF(I1733=0,"",(G1733/I1733-1))</f>
        <v>-1</v>
      </c>
      <c r="K1733" s="2">
        <v>8.1232399999999991</v>
      </c>
      <c r="L1733" s="2">
        <v>3.3377500000000002</v>
      </c>
      <c r="M1733" s="3">
        <f t="shared" ref="M1733:M1796" si="111">IF(K1733=0,"",(L1733/K1733-1))</f>
        <v>-0.58911099512017362</v>
      </c>
    </row>
    <row r="1734" spans="1:13" x14ac:dyDescent="0.2">
      <c r="A1734" s="1" t="s">
        <v>2</v>
      </c>
      <c r="B1734" s="1" t="s">
        <v>35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0.28544999999999998</v>
      </c>
      <c r="M1734" s="3" t="str">
        <f t="shared" si="111"/>
        <v/>
      </c>
    </row>
    <row r="1735" spans="1:13" x14ac:dyDescent="0.2">
      <c r="A1735" s="1" t="s">
        <v>26</v>
      </c>
      <c r="B1735" s="1" t="s">
        <v>35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0</v>
      </c>
      <c r="M1735" s="3" t="str">
        <f t="shared" si="111"/>
        <v/>
      </c>
    </row>
    <row r="1736" spans="1:13" x14ac:dyDescent="0.2">
      <c r="A1736" s="6" t="s">
        <v>0</v>
      </c>
      <c r="B1736" s="6" t="s">
        <v>35</v>
      </c>
      <c r="C1736" s="5">
        <v>37.310960000000001</v>
      </c>
      <c r="D1736" s="5">
        <v>0</v>
      </c>
      <c r="E1736" s="4">
        <f t="shared" si="108"/>
        <v>-1</v>
      </c>
      <c r="F1736" s="5">
        <v>1411.65354</v>
      </c>
      <c r="G1736" s="5">
        <v>1420.17956</v>
      </c>
      <c r="H1736" s="4">
        <f t="shared" si="109"/>
        <v>6.039739750874018E-3</v>
      </c>
      <c r="I1736" s="5">
        <v>1209.0655400000001</v>
      </c>
      <c r="J1736" s="4">
        <f t="shared" si="110"/>
        <v>0.17460924409441025</v>
      </c>
      <c r="K1736" s="5">
        <v>13615.555329999999</v>
      </c>
      <c r="L1736" s="5">
        <v>12383.438840000001</v>
      </c>
      <c r="M1736" s="4">
        <f t="shared" si="111"/>
        <v>-9.049329683125007E-2</v>
      </c>
    </row>
    <row r="1737" spans="1:13" x14ac:dyDescent="0.2">
      <c r="A1737" s="1" t="s">
        <v>22</v>
      </c>
      <c r="B1737" s="1" t="s">
        <v>33</v>
      </c>
      <c r="C1737" s="2">
        <v>3.3788999999999998</v>
      </c>
      <c r="D1737" s="2">
        <v>0</v>
      </c>
      <c r="E1737" s="3">
        <f t="shared" si="108"/>
        <v>-1</v>
      </c>
      <c r="F1737" s="2">
        <v>75.684119999999993</v>
      </c>
      <c r="G1737" s="2">
        <v>246.44246000000001</v>
      </c>
      <c r="H1737" s="3">
        <f t="shared" si="109"/>
        <v>2.2561977334214895</v>
      </c>
      <c r="I1737" s="2">
        <v>297.72836999999998</v>
      </c>
      <c r="J1737" s="3">
        <f t="shared" si="110"/>
        <v>-0.17225738346668129</v>
      </c>
      <c r="K1737" s="2">
        <v>1349.6310000000001</v>
      </c>
      <c r="L1737" s="2">
        <v>1977.5264</v>
      </c>
      <c r="M1737" s="3">
        <f t="shared" si="111"/>
        <v>0.46523486790092994</v>
      </c>
    </row>
    <row r="1738" spans="1:13" x14ac:dyDescent="0.2">
      <c r="A1738" s="1" t="s">
        <v>21</v>
      </c>
      <c r="B1738" s="1" t="s">
        <v>33</v>
      </c>
      <c r="C1738" s="2">
        <v>98.344880000000003</v>
      </c>
      <c r="D1738" s="2">
        <v>0</v>
      </c>
      <c r="E1738" s="3">
        <f t="shared" si="108"/>
        <v>-1</v>
      </c>
      <c r="F1738" s="2">
        <v>714.20928000000004</v>
      </c>
      <c r="G1738" s="2">
        <v>317.89213000000001</v>
      </c>
      <c r="H1738" s="3">
        <f t="shared" si="109"/>
        <v>-0.5549033891018611</v>
      </c>
      <c r="I1738" s="2">
        <v>577.97306000000003</v>
      </c>
      <c r="J1738" s="3">
        <f t="shared" si="110"/>
        <v>-0.44998798040863708</v>
      </c>
      <c r="K1738" s="2">
        <v>6008.3897100000004</v>
      </c>
      <c r="L1738" s="2">
        <v>3912.8508200000001</v>
      </c>
      <c r="M1738" s="3">
        <f t="shared" si="111"/>
        <v>-0.34876880348029227</v>
      </c>
    </row>
    <row r="1739" spans="1:13" x14ac:dyDescent="0.2">
      <c r="A1739" s="1" t="s">
        <v>20</v>
      </c>
      <c r="B1739" s="1" t="s">
        <v>33</v>
      </c>
      <c r="C1739" s="2">
        <v>0.46800000000000003</v>
      </c>
      <c r="D1739" s="2">
        <v>0</v>
      </c>
      <c r="E1739" s="3">
        <f t="shared" si="108"/>
        <v>-1</v>
      </c>
      <c r="F1739" s="2">
        <v>132.15158</v>
      </c>
      <c r="G1739" s="2">
        <v>105.01528999999999</v>
      </c>
      <c r="H1739" s="3">
        <f t="shared" si="109"/>
        <v>-0.20534215330607475</v>
      </c>
      <c r="I1739" s="2">
        <v>108.91410999999999</v>
      </c>
      <c r="J1739" s="3">
        <f t="shared" si="110"/>
        <v>-3.5797198361167348E-2</v>
      </c>
      <c r="K1739" s="2">
        <v>1748.17724</v>
      </c>
      <c r="L1739" s="2">
        <v>584.72970999999995</v>
      </c>
      <c r="M1739" s="3">
        <f t="shared" si="111"/>
        <v>-0.66552035078548444</v>
      </c>
    </row>
    <row r="1740" spans="1:13" x14ac:dyDescent="0.2">
      <c r="A1740" s="1" t="s">
        <v>19</v>
      </c>
      <c r="B1740" s="1" t="s">
        <v>33</v>
      </c>
      <c r="C1740" s="2">
        <v>0</v>
      </c>
      <c r="D1740" s="2">
        <v>0</v>
      </c>
      <c r="E1740" s="3" t="str">
        <f t="shared" si="108"/>
        <v/>
      </c>
      <c r="F1740" s="2">
        <v>44.495629999999998</v>
      </c>
      <c r="G1740" s="2">
        <v>23.195340000000002</v>
      </c>
      <c r="H1740" s="3">
        <f t="shared" si="109"/>
        <v>-0.47870521217476858</v>
      </c>
      <c r="I1740" s="2">
        <v>36.311630000000001</v>
      </c>
      <c r="J1740" s="3">
        <f t="shared" si="110"/>
        <v>-0.36121457505487908</v>
      </c>
      <c r="K1740" s="2">
        <v>194.36446000000001</v>
      </c>
      <c r="L1740" s="2">
        <v>209.68382</v>
      </c>
      <c r="M1740" s="3">
        <f t="shared" si="111"/>
        <v>7.8817701548935304E-2</v>
      </c>
    </row>
    <row r="1741" spans="1:13" x14ac:dyDescent="0.2">
      <c r="A1741" s="1" t="s">
        <v>18</v>
      </c>
      <c r="B1741" s="1" t="s">
        <v>33</v>
      </c>
      <c r="C1741" s="2">
        <v>0</v>
      </c>
      <c r="D1741" s="2">
        <v>0</v>
      </c>
      <c r="E1741" s="3" t="str">
        <f t="shared" si="108"/>
        <v/>
      </c>
      <c r="F1741" s="2">
        <v>0.47000999999999998</v>
      </c>
      <c r="G1741" s="2">
        <v>0.50060000000000004</v>
      </c>
      <c r="H1741" s="3">
        <f t="shared" si="109"/>
        <v>6.5083721622944291E-2</v>
      </c>
      <c r="I1741" s="2">
        <v>10.15615</v>
      </c>
      <c r="J1741" s="3">
        <f t="shared" si="110"/>
        <v>-0.95070966852596706</v>
      </c>
      <c r="K1741" s="2">
        <v>27.171500000000002</v>
      </c>
      <c r="L1741" s="2">
        <v>15.468299999999999</v>
      </c>
      <c r="M1741" s="3">
        <f t="shared" si="111"/>
        <v>-0.43071600758147333</v>
      </c>
    </row>
    <row r="1742" spans="1:13" x14ac:dyDescent="0.2">
      <c r="A1742" s="1" t="s">
        <v>17</v>
      </c>
      <c r="B1742" s="1" t="s">
        <v>33</v>
      </c>
      <c r="C1742" s="2">
        <v>1.86249</v>
      </c>
      <c r="D1742" s="2">
        <v>0</v>
      </c>
      <c r="E1742" s="3">
        <f t="shared" si="108"/>
        <v>-1</v>
      </c>
      <c r="F1742" s="2">
        <v>91.346599999999995</v>
      </c>
      <c r="G1742" s="2">
        <v>175.76784000000001</v>
      </c>
      <c r="H1742" s="3">
        <f t="shared" si="109"/>
        <v>0.92418590292359015</v>
      </c>
      <c r="I1742" s="2">
        <v>23.164819999999999</v>
      </c>
      <c r="J1742" s="3">
        <f t="shared" si="110"/>
        <v>6.5877058401489856</v>
      </c>
      <c r="K1742" s="2">
        <v>1626.6802399999999</v>
      </c>
      <c r="L1742" s="2">
        <v>638.13241000000005</v>
      </c>
      <c r="M1742" s="3">
        <f t="shared" si="111"/>
        <v>-0.60770875903674826</v>
      </c>
    </row>
    <row r="1743" spans="1:13" x14ac:dyDescent="0.2">
      <c r="A1743" s="1" t="s">
        <v>16</v>
      </c>
      <c r="B1743" s="1" t="s">
        <v>33</v>
      </c>
      <c r="C1743" s="2">
        <v>967.13197000000002</v>
      </c>
      <c r="D1743" s="2">
        <v>0</v>
      </c>
      <c r="E1743" s="3">
        <f t="shared" si="108"/>
        <v>-1</v>
      </c>
      <c r="F1743" s="2">
        <v>70380.775760000004</v>
      </c>
      <c r="G1743" s="2">
        <v>40248.955999999998</v>
      </c>
      <c r="H1743" s="3">
        <f t="shared" si="109"/>
        <v>-0.4281257123784793</v>
      </c>
      <c r="I1743" s="2">
        <v>57663.563309999998</v>
      </c>
      <c r="J1743" s="3">
        <f t="shared" si="110"/>
        <v>-0.30200366245802157</v>
      </c>
      <c r="K1743" s="2">
        <v>620107.23484000005</v>
      </c>
      <c r="L1743" s="2">
        <v>524516.86008000001</v>
      </c>
      <c r="M1743" s="3">
        <f t="shared" si="111"/>
        <v>-0.15415136187640877</v>
      </c>
    </row>
    <row r="1744" spans="1:13" x14ac:dyDescent="0.2">
      <c r="A1744" s="1" t="s">
        <v>15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22.731290000000001</v>
      </c>
      <c r="H1744" s="3" t="str">
        <f t="shared" si="109"/>
        <v/>
      </c>
      <c r="I1744" s="2">
        <v>6.6820399999999998</v>
      </c>
      <c r="J1744" s="3">
        <f t="shared" si="110"/>
        <v>2.4018488365828401</v>
      </c>
      <c r="K1744" s="2">
        <v>154.58812</v>
      </c>
      <c r="L1744" s="2">
        <v>33.089759999999998</v>
      </c>
      <c r="M1744" s="3">
        <f t="shared" si="111"/>
        <v>-0.78594888145350372</v>
      </c>
    </row>
    <row r="1745" spans="1:13" x14ac:dyDescent="0.2">
      <c r="A1745" s="1" t="s">
        <v>14</v>
      </c>
      <c r="B1745" s="1" t="s">
        <v>33</v>
      </c>
      <c r="C1745" s="2">
        <v>0</v>
      </c>
      <c r="D1745" s="2">
        <v>0</v>
      </c>
      <c r="E1745" s="3" t="str">
        <f t="shared" si="108"/>
        <v/>
      </c>
      <c r="F1745" s="2">
        <v>1.11E-2</v>
      </c>
      <c r="G1745" s="2">
        <v>0.74260000000000004</v>
      </c>
      <c r="H1745" s="3">
        <f t="shared" si="109"/>
        <v>65.900900900900908</v>
      </c>
      <c r="I1745" s="2">
        <v>3.1275900000000001</v>
      </c>
      <c r="J1745" s="3">
        <f t="shared" si="110"/>
        <v>-0.76256478630511038</v>
      </c>
      <c r="K1745" s="2">
        <v>12.993410000000001</v>
      </c>
      <c r="L1745" s="2">
        <v>75.156559999999999</v>
      </c>
      <c r="M1745" s="3">
        <f t="shared" si="111"/>
        <v>4.7842059936537051</v>
      </c>
    </row>
    <row r="1746" spans="1:13" x14ac:dyDescent="0.2">
      <c r="A1746" s="1" t="s">
        <v>13</v>
      </c>
      <c r="B1746" s="1" t="s">
        <v>33</v>
      </c>
      <c r="C1746" s="2">
        <v>8.4044299999999996</v>
      </c>
      <c r="D1746" s="2">
        <v>0</v>
      </c>
      <c r="E1746" s="3">
        <f t="shared" si="108"/>
        <v>-1</v>
      </c>
      <c r="F1746" s="2">
        <v>237.46646000000001</v>
      </c>
      <c r="G1746" s="2">
        <v>566.60274000000004</v>
      </c>
      <c r="H1746" s="3">
        <f t="shared" si="109"/>
        <v>1.3860327054186938</v>
      </c>
      <c r="I1746" s="2">
        <v>268.71305999999998</v>
      </c>
      <c r="J1746" s="3">
        <f t="shared" si="110"/>
        <v>1.1085790917642786</v>
      </c>
      <c r="K1746" s="2">
        <v>2883.1330699999999</v>
      </c>
      <c r="L1746" s="2">
        <v>2344.9140699999998</v>
      </c>
      <c r="M1746" s="3">
        <f t="shared" si="111"/>
        <v>-0.18667851498092669</v>
      </c>
    </row>
    <row r="1747" spans="1:13" x14ac:dyDescent="0.2">
      <c r="A1747" s="1" t="s">
        <v>12</v>
      </c>
      <c r="B1747" s="1" t="s">
        <v>33</v>
      </c>
      <c r="C1747" s="2">
        <v>25.0916</v>
      </c>
      <c r="D1747" s="2">
        <v>0</v>
      </c>
      <c r="E1747" s="3">
        <f t="shared" si="108"/>
        <v>-1</v>
      </c>
      <c r="F1747" s="2">
        <v>332.57837999999998</v>
      </c>
      <c r="G1747" s="2">
        <v>254.59307999999999</v>
      </c>
      <c r="H1747" s="3">
        <f t="shared" si="109"/>
        <v>-0.23448698018193481</v>
      </c>
      <c r="I1747" s="2">
        <v>163.52848</v>
      </c>
      <c r="J1747" s="3">
        <f t="shared" si="110"/>
        <v>0.55687302908948944</v>
      </c>
      <c r="K1747" s="2">
        <v>2584.1177299999999</v>
      </c>
      <c r="L1747" s="2">
        <v>1912.89012</v>
      </c>
      <c r="M1747" s="3">
        <f t="shared" si="111"/>
        <v>-0.25975117240498169</v>
      </c>
    </row>
    <row r="1748" spans="1:13" x14ac:dyDescent="0.2">
      <c r="A1748" s="1" t="s">
        <v>11</v>
      </c>
      <c r="B1748" s="1" t="s">
        <v>33</v>
      </c>
      <c r="C1748" s="2">
        <v>7.7432600000000003</v>
      </c>
      <c r="D1748" s="2">
        <v>0</v>
      </c>
      <c r="E1748" s="3">
        <f t="shared" si="108"/>
        <v>-1</v>
      </c>
      <c r="F1748" s="2">
        <v>846.37231999999995</v>
      </c>
      <c r="G1748" s="2">
        <v>206.54961</v>
      </c>
      <c r="H1748" s="3">
        <f t="shared" si="109"/>
        <v>-0.7559589259724373</v>
      </c>
      <c r="I1748" s="2">
        <v>327.22109</v>
      </c>
      <c r="J1748" s="3">
        <f t="shared" si="110"/>
        <v>-0.36877659688744391</v>
      </c>
      <c r="K1748" s="2">
        <v>3247.6151599999998</v>
      </c>
      <c r="L1748" s="2">
        <v>1631.1945800000001</v>
      </c>
      <c r="M1748" s="3">
        <f t="shared" si="111"/>
        <v>-0.49772540783434449</v>
      </c>
    </row>
    <row r="1749" spans="1:13" x14ac:dyDescent="0.2">
      <c r="A1749" s="1" t="s">
        <v>10</v>
      </c>
      <c r="B1749" s="1" t="s">
        <v>33</v>
      </c>
      <c r="C1749" s="2">
        <v>93.22148</v>
      </c>
      <c r="D1749" s="2">
        <v>11.1999</v>
      </c>
      <c r="E1749" s="3">
        <f t="shared" si="108"/>
        <v>-0.87985708873105217</v>
      </c>
      <c r="F1749" s="2">
        <v>1040.53367</v>
      </c>
      <c r="G1749" s="2">
        <v>1158.15723</v>
      </c>
      <c r="H1749" s="3">
        <f t="shared" si="109"/>
        <v>0.11304157029344375</v>
      </c>
      <c r="I1749" s="2">
        <v>775.23540000000003</v>
      </c>
      <c r="J1749" s="3">
        <f t="shared" si="110"/>
        <v>0.49394265277359617</v>
      </c>
      <c r="K1749" s="2">
        <v>8057.1410599999999</v>
      </c>
      <c r="L1749" s="2">
        <v>6168.3542200000002</v>
      </c>
      <c r="M1749" s="3">
        <f t="shared" si="111"/>
        <v>-0.23442395086973933</v>
      </c>
    </row>
    <row r="1750" spans="1:13" x14ac:dyDescent="0.2">
      <c r="A1750" s="1" t="s">
        <v>28</v>
      </c>
      <c r="B1750" s="1" t="s">
        <v>33</v>
      </c>
      <c r="C1750" s="2">
        <v>0</v>
      </c>
      <c r="D1750" s="2">
        <v>0</v>
      </c>
      <c r="E1750" s="3" t="str">
        <f t="shared" si="108"/>
        <v/>
      </c>
      <c r="F1750" s="2">
        <v>158.13972000000001</v>
      </c>
      <c r="G1750" s="2">
        <v>137.64465999999999</v>
      </c>
      <c r="H1750" s="3">
        <f t="shared" si="109"/>
        <v>-0.12960096299651991</v>
      </c>
      <c r="I1750" s="2">
        <v>116.00003</v>
      </c>
      <c r="J1750" s="3">
        <f t="shared" si="110"/>
        <v>0.18659158967458889</v>
      </c>
      <c r="K1750" s="2">
        <v>952.83502999999996</v>
      </c>
      <c r="L1750" s="2">
        <v>822.41102000000001</v>
      </c>
      <c r="M1750" s="3">
        <f t="shared" si="111"/>
        <v>-0.13687994867275188</v>
      </c>
    </row>
    <row r="1751" spans="1:13" x14ac:dyDescent="0.2">
      <c r="A1751" s="1" t="s">
        <v>9</v>
      </c>
      <c r="B1751" s="1" t="s">
        <v>33</v>
      </c>
      <c r="C1751" s="2">
        <v>15.204190000000001</v>
      </c>
      <c r="D1751" s="2">
        <v>0</v>
      </c>
      <c r="E1751" s="3">
        <f t="shared" si="108"/>
        <v>-1</v>
      </c>
      <c r="F1751" s="2">
        <v>894.09245999999996</v>
      </c>
      <c r="G1751" s="2">
        <v>626.70478000000003</v>
      </c>
      <c r="H1751" s="3">
        <f t="shared" si="109"/>
        <v>-0.29906043498006896</v>
      </c>
      <c r="I1751" s="2">
        <v>478.31983000000002</v>
      </c>
      <c r="J1751" s="3">
        <f t="shared" si="110"/>
        <v>0.31022119655795999</v>
      </c>
      <c r="K1751" s="2">
        <v>4135.1640600000001</v>
      </c>
      <c r="L1751" s="2">
        <v>3929.8184700000002</v>
      </c>
      <c r="M1751" s="3">
        <f t="shared" si="111"/>
        <v>-4.9658390095410065E-2</v>
      </c>
    </row>
    <row r="1752" spans="1:13" x14ac:dyDescent="0.2">
      <c r="A1752" s="1" t="s">
        <v>8</v>
      </c>
      <c r="B1752" s="1" t="s">
        <v>33</v>
      </c>
      <c r="C1752" s="2">
        <v>22.557849999999998</v>
      </c>
      <c r="D1752" s="2">
        <v>0</v>
      </c>
      <c r="E1752" s="3">
        <f t="shared" si="108"/>
        <v>-1</v>
      </c>
      <c r="F1752" s="2">
        <v>395.68472000000003</v>
      </c>
      <c r="G1752" s="2">
        <v>752.92666999999994</v>
      </c>
      <c r="H1752" s="3">
        <f t="shared" si="109"/>
        <v>0.90284494685566807</v>
      </c>
      <c r="I1752" s="2">
        <v>398.85086000000001</v>
      </c>
      <c r="J1752" s="3">
        <f t="shared" si="110"/>
        <v>0.88773986848116593</v>
      </c>
      <c r="K1752" s="2">
        <v>3906.5532800000001</v>
      </c>
      <c r="L1752" s="2">
        <v>5085.1939499999999</v>
      </c>
      <c r="M1752" s="3">
        <f t="shared" si="111"/>
        <v>0.30170858696185499</v>
      </c>
    </row>
    <row r="1753" spans="1:13" x14ac:dyDescent="0.2">
      <c r="A1753" s="1" t="s">
        <v>7</v>
      </c>
      <c r="B1753" s="1" t="s">
        <v>33</v>
      </c>
      <c r="C1753" s="2">
        <v>0</v>
      </c>
      <c r="D1753" s="2">
        <v>0</v>
      </c>
      <c r="E1753" s="3" t="str">
        <f t="shared" si="108"/>
        <v/>
      </c>
      <c r="F1753" s="2">
        <v>53.791919999999998</v>
      </c>
      <c r="G1753" s="2">
        <v>57.069290000000002</v>
      </c>
      <c r="H1753" s="3">
        <f t="shared" si="109"/>
        <v>6.0926808338501504E-2</v>
      </c>
      <c r="I1753" s="2">
        <v>41.766469999999998</v>
      </c>
      <c r="J1753" s="3">
        <f t="shared" si="110"/>
        <v>0.36639007318550032</v>
      </c>
      <c r="K1753" s="2">
        <v>281.57517000000001</v>
      </c>
      <c r="L1753" s="2">
        <v>285.06779</v>
      </c>
      <c r="M1753" s="3">
        <f t="shared" si="111"/>
        <v>1.2403863593512199E-2</v>
      </c>
    </row>
    <row r="1754" spans="1:13" x14ac:dyDescent="0.2">
      <c r="A1754" s="1" t="s">
        <v>6</v>
      </c>
      <c r="B1754" s="1" t="s">
        <v>33</v>
      </c>
      <c r="C1754" s="2">
        <v>1.2</v>
      </c>
      <c r="D1754" s="2">
        <v>0</v>
      </c>
      <c r="E1754" s="3">
        <f t="shared" si="108"/>
        <v>-1</v>
      </c>
      <c r="F1754" s="2">
        <v>383.20997999999997</v>
      </c>
      <c r="G1754" s="2">
        <v>112.50445000000001</v>
      </c>
      <c r="H1754" s="3">
        <f t="shared" si="109"/>
        <v>-0.70641565754628832</v>
      </c>
      <c r="I1754" s="2">
        <v>182.95836</v>
      </c>
      <c r="J1754" s="3">
        <f t="shared" si="110"/>
        <v>-0.38508166557680112</v>
      </c>
      <c r="K1754" s="2">
        <v>1809.1065900000001</v>
      </c>
      <c r="L1754" s="2">
        <v>1723.5860600000001</v>
      </c>
      <c r="M1754" s="3">
        <f t="shared" si="111"/>
        <v>-4.7272245025651083E-2</v>
      </c>
    </row>
    <row r="1755" spans="1:13" x14ac:dyDescent="0.2">
      <c r="A1755" s="1" t="s">
        <v>5</v>
      </c>
      <c r="B1755" s="1" t="s">
        <v>33</v>
      </c>
      <c r="C1755" s="2">
        <v>0</v>
      </c>
      <c r="D1755" s="2">
        <v>0</v>
      </c>
      <c r="E1755" s="3" t="str">
        <f t="shared" si="108"/>
        <v/>
      </c>
      <c r="F1755" s="2">
        <v>7.8382800000000001</v>
      </c>
      <c r="G1755" s="2">
        <v>1.68245</v>
      </c>
      <c r="H1755" s="3">
        <f t="shared" si="109"/>
        <v>-0.78535469516271428</v>
      </c>
      <c r="I1755" s="2">
        <v>1.4624999999999999</v>
      </c>
      <c r="J1755" s="3">
        <f t="shared" si="110"/>
        <v>0.15039316239316247</v>
      </c>
      <c r="K1755" s="2">
        <v>91.130160000000004</v>
      </c>
      <c r="L1755" s="2">
        <v>249.33170999999999</v>
      </c>
      <c r="M1755" s="3">
        <f t="shared" si="111"/>
        <v>1.7359955255208592</v>
      </c>
    </row>
    <row r="1756" spans="1:13" x14ac:dyDescent="0.2">
      <c r="A1756" s="1" t="s">
        <v>4</v>
      </c>
      <c r="B1756" s="1" t="s">
        <v>33</v>
      </c>
      <c r="C1756" s="2">
        <v>299.70461999999998</v>
      </c>
      <c r="D1756" s="2">
        <v>0</v>
      </c>
      <c r="E1756" s="3">
        <f t="shared" si="108"/>
        <v>-1</v>
      </c>
      <c r="F1756" s="2">
        <v>1808.1951300000001</v>
      </c>
      <c r="G1756" s="2">
        <v>2723.51217</v>
      </c>
      <c r="H1756" s="3">
        <f t="shared" si="109"/>
        <v>0.50620479217859637</v>
      </c>
      <c r="I1756" s="2">
        <v>1422.26659</v>
      </c>
      <c r="J1756" s="3">
        <f t="shared" si="110"/>
        <v>0.9149097568269533</v>
      </c>
      <c r="K1756" s="2">
        <v>13871.77225</v>
      </c>
      <c r="L1756" s="2">
        <v>15393.363079999999</v>
      </c>
      <c r="M1756" s="3">
        <f t="shared" si="111"/>
        <v>0.10968972115296949</v>
      </c>
    </row>
    <row r="1757" spans="1:13" x14ac:dyDescent="0.2">
      <c r="A1757" s="1" t="s">
        <v>24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623.21919000000003</v>
      </c>
      <c r="G1757" s="2">
        <v>267.98647</v>
      </c>
      <c r="H1757" s="3">
        <f t="shared" si="109"/>
        <v>-0.56999644057815357</v>
      </c>
      <c r="I1757" s="2">
        <v>126.06</v>
      </c>
      <c r="J1757" s="3">
        <f t="shared" si="110"/>
        <v>1.1258644296366809</v>
      </c>
      <c r="K1757" s="2">
        <v>2654.4240500000001</v>
      </c>
      <c r="L1757" s="2">
        <v>2042.0380500000001</v>
      </c>
      <c r="M1757" s="3">
        <f t="shared" si="111"/>
        <v>-0.23070390731277468</v>
      </c>
    </row>
    <row r="1758" spans="1:13" x14ac:dyDescent="0.2">
      <c r="A1758" s="1" t="s">
        <v>3</v>
      </c>
      <c r="B1758" s="1" t="s">
        <v>33</v>
      </c>
      <c r="C1758" s="2">
        <v>212.87128000000001</v>
      </c>
      <c r="D1758" s="2">
        <v>0</v>
      </c>
      <c r="E1758" s="3">
        <f t="shared" si="108"/>
        <v>-1</v>
      </c>
      <c r="F1758" s="2">
        <v>956.16373999999996</v>
      </c>
      <c r="G1758" s="2">
        <v>1118.52998</v>
      </c>
      <c r="H1758" s="3">
        <f t="shared" si="109"/>
        <v>0.16981007876328813</v>
      </c>
      <c r="I1758" s="2">
        <v>415.83314000000001</v>
      </c>
      <c r="J1758" s="3">
        <f t="shared" si="110"/>
        <v>1.6898529059035554</v>
      </c>
      <c r="K1758" s="2">
        <v>13102.122729999999</v>
      </c>
      <c r="L1758" s="2">
        <v>9248.2968500000006</v>
      </c>
      <c r="M1758" s="3">
        <f t="shared" si="111"/>
        <v>-0.29413751950100975</v>
      </c>
    </row>
    <row r="1759" spans="1:13" x14ac:dyDescent="0.2">
      <c r="A1759" s="1" t="s">
        <v>27</v>
      </c>
      <c r="B1759" s="1" t="s">
        <v>33</v>
      </c>
      <c r="C1759" s="2">
        <v>0</v>
      </c>
      <c r="D1759" s="2">
        <v>0</v>
      </c>
      <c r="E1759" s="3" t="str">
        <f t="shared" si="108"/>
        <v/>
      </c>
      <c r="F1759" s="2">
        <v>18.183509999999998</v>
      </c>
      <c r="G1759" s="2">
        <v>103.67326</v>
      </c>
      <c r="H1759" s="3">
        <f t="shared" si="109"/>
        <v>4.701498775538937</v>
      </c>
      <c r="I1759" s="2">
        <v>101.48945999999999</v>
      </c>
      <c r="J1759" s="3">
        <f t="shared" si="110"/>
        <v>2.1517505364596623E-2</v>
      </c>
      <c r="K1759" s="2">
        <v>18.183509999999998</v>
      </c>
      <c r="L1759" s="2">
        <v>205.16272000000001</v>
      </c>
      <c r="M1759" s="3">
        <f t="shared" si="111"/>
        <v>10.28289972618048</v>
      </c>
    </row>
    <row r="1760" spans="1:13" x14ac:dyDescent="0.2">
      <c r="A1760" s="1" t="s">
        <v>2</v>
      </c>
      <c r="B1760" s="1" t="s">
        <v>33</v>
      </c>
      <c r="C1760" s="2">
        <v>0</v>
      </c>
      <c r="D1760" s="2">
        <v>0</v>
      </c>
      <c r="E1760" s="3" t="str">
        <f t="shared" si="108"/>
        <v/>
      </c>
      <c r="F1760" s="2">
        <v>64.685609999999997</v>
      </c>
      <c r="G1760" s="2">
        <v>55.319940000000003</v>
      </c>
      <c r="H1760" s="3">
        <f t="shared" si="109"/>
        <v>-0.14478753466188221</v>
      </c>
      <c r="I1760" s="2">
        <v>21.39451</v>
      </c>
      <c r="J1760" s="3">
        <f t="shared" si="110"/>
        <v>1.5857072678925577</v>
      </c>
      <c r="K1760" s="2">
        <v>406.73811999999998</v>
      </c>
      <c r="L1760" s="2">
        <v>496.08721000000003</v>
      </c>
      <c r="M1760" s="3">
        <f t="shared" si="111"/>
        <v>0.21967227954930824</v>
      </c>
    </row>
    <row r="1761" spans="1:13" x14ac:dyDescent="0.2">
      <c r="A1761" s="1" t="s">
        <v>34</v>
      </c>
      <c r="B1761" s="1" t="s">
        <v>33</v>
      </c>
      <c r="C1761" s="2">
        <v>0</v>
      </c>
      <c r="D1761" s="2">
        <v>118.8</v>
      </c>
      <c r="E1761" s="3" t="str">
        <f t="shared" si="108"/>
        <v/>
      </c>
      <c r="F1761" s="2">
        <v>305.76</v>
      </c>
      <c r="G1761" s="2">
        <v>731.35799999999995</v>
      </c>
      <c r="H1761" s="3">
        <f t="shared" si="109"/>
        <v>1.3919348508634224</v>
      </c>
      <c r="I1761" s="2">
        <v>530.85118</v>
      </c>
      <c r="J1761" s="3">
        <f t="shared" si="110"/>
        <v>0.37770815541937752</v>
      </c>
      <c r="K1761" s="2">
        <v>1905.713</v>
      </c>
      <c r="L1761" s="2">
        <v>5107.1162999999997</v>
      </c>
      <c r="M1761" s="3">
        <f t="shared" si="111"/>
        <v>1.6798979174723581</v>
      </c>
    </row>
    <row r="1762" spans="1:13" x14ac:dyDescent="0.2">
      <c r="A1762" s="1" t="s">
        <v>26</v>
      </c>
      <c r="B1762" s="1" t="s">
        <v>33</v>
      </c>
      <c r="C1762" s="2">
        <v>42</v>
      </c>
      <c r="D1762" s="2">
        <v>925.16458999999998</v>
      </c>
      <c r="E1762" s="3">
        <f t="shared" si="108"/>
        <v>21.027728333333332</v>
      </c>
      <c r="F1762" s="2">
        <v>6349.6741499999998</v>
      </c>
      <c r="G1762" s="2">
        <v>16467.132959999999</v>
      </c>
      <c r="H1762" s="3">
        <f t="shared" si="109"/>
        <v>1.5933823643532952</v>
      </c>
      <c r="I1762" s="2">
        <v>16116.08339</v>
      </c>
      <c r="J1762" s="3">
        <f t="shared" si="110"/>
        <v>2.178256102955034E-2</v>
      </c>
      <c r="K1762" s="2">
        <v>76648.128729999997</v>
      </c>
      <c r="L1762" s="2">
        <v>132859.82182000001</v>
      </c>
      <c r="M1762" s="3">
        <f t="shared" si="111"/>
        <v>0.73337332589045734</v>
      </c>
    </row>
    <row r="1763" spans="1:13" x14ac:dyDescent="0.2">
      <c r="A1763" s="1" t="s">
        <v>30</v>
      </c>
      <c r="B1763" s="1" t="s">
        <v>33</v>
      </c>
      <c r="C1763" s="2">
        <v>0</v>
      </c>
      <c r="D1763" s="2">
        <v>0</v>
      </c>
      <c r="E1763" s="3" t="str">
        <f t="shared" si="108"/>
        <v/>
      </c>
      <c r="F1763" s="2">
        <v>20.29034</v>
      </c>
      <c r="G1763" s="2">
        <v>8.2952999999999992</v>
      </c>
      <c r="H1763" s="3">
        <f t="shared" si="109"/>
        <v>-0.59116998532306519</v>
      </c>
      <c r="I1763" s="2">
        <v>2.8395000000000001</v>
      </c>
      <c r="J1763" s="3">
        <f t="shared" si="110"/>
        <v>1.9213946117274165</v>
      </c>
      <c r="K1763" s="2">
        <v>129.87766999999999</v>
      </c>
      <c r="L1763" s="2">
        <v>138.42958999999999</v>
      </c>
      <c r="M1763" s="3">
        <f t="shared" si="111"/>
        <v>6.5845961049347368E-2</v>
      </c>
    </row>
    <row r="1764" spans="1:13" x14ac:dyDescent="0.2">
      <c r="A1764" s="6" t="s">
        <v>0</v>
      </c>
      <c r="B1764" s="6" t="s">
        <v>33</v>
      </c>
      <c r="C1764" s="5">
        <v>1799.1849500000001</v>
      </c>
      <c r="D1764" s="5">
        <v>1055.1644899999999</v>
      </c>
      <c r="E1764" s="4">
        <f t="shared" si="108"/>
        <v>-0.4135319495641625</v>
      </c>
      <c r="F1764" s="5">
        <v>85935.023660000006</v>
      </c>
      <c r="G1764" s="5">
        <v>66491.48659</v>
      </c>
      <c r="H1764" s="4">
        <f t="shared" si="109"/>
        <v>-0.22625858749894479</v>
      </c>
      <c r="I1764" s="5">
        <v>80218.494930000001</v>
      </c>
      <c r="J1764" s="4">
        <f t="shared" si="110"/>
        <v>-0.1711202429312394</v>
      </c>
      <c r="K1764" s="5">
        <v>767914.56189000001</v>
      </c>
      <c r="L1764" s="5">
        <v>721606.57547000004</v>
      </c>
      <c r="M1764" s="4">
        <f t="shared" si="111"/>
        <v>-6.0303565941015935E-2</v>
      </c>
    </row>
    <row r="1765" spans="1:13" x14ac:dyDescent="0.2">
      <c r="A1765" s="1" t="s">
        <v>22</v>
      </c>
      <c r="B1765" s="1" t="s">
        <v>32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</v>
      </c>
      <c r="L1765" s="2">
        <v>5.6329799999999999</v>
      </c>
      <c r="M1765" s="3" t="str">
        <f t="shared" si="111"/>
        <v/>
      </c>
    </row>
    <row r="1766" spans="1:13" x14ac:dyDescent="0.2">
      <c r="A1766" s="1" t="s">
        <v>21</v>
      </c>
      <c r="B1766" s="1" t="s">
        <v>32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0</v>
      </c>
      <c r="L1766" s="2">
        <v>1.24709</v>
      </c>
      <c r="M1766" s="3" t="str">
        <f t="shared" si="111"/>
        <v/>
      </c>
    </row>
    <row r="1767" spans="1:13" x14ac:dyDescent="0.2">
      <c r="A1767" s="1" t="s">
        <v>20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44.302210000000002</v>
      </c>
      <c r="H1767" s="3" t="str">
        <f t="shared" si="109"/>
        <v/>
      </c>
      <c r="I1767" s="2">
        <v>5.5529099999999998</v>
      </c>
      <c r="J1767" s="3">
        <f t="shared" si="110"/>
        <v>6.9781970174196957</v>
      </c>
      <c r="K1767" s="2">
        <v>0</v>
      </c>
      <c r="L1767" s="2">
        <v>55.164560000000002</v>
      </c>
      <c r="M1767" s="3" t="str">
        <f t="shared" si="111"/>
        <v/>
      </c>
    </row>
    <row r="1768" spans="1:13" x14ac:dyDescent="0.2">
      <c r="A1768" s="1" t="s">
        <v>17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18.580559999999998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26.99024</v>
      </c>
      <c r="M1768" s="3" t="str">
        <f t="shared" si="111"/>
        <v/>
      </c>
    </row>
    <row r="1769" spans="1:13" x14ac:dyDescent="0.2">
      <c r="A1769" s="1" t="s">
        <v>14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0.19683</v>
      </c>
      <c r="L1769" s="2">
        <v>6.2233499999999999</v>
      </c>
      <c r="M1769" s="3">
        <f t="shared" si="111"/>
        <v>30.617893613778385</v>
      </c>
    </row>
    <row r="1770" spans="1:13" x14ac:dyDescent="0.2">
      <c r="A1770" s="1" t="s">
        <v>13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28.381689999999999</v>
      </c>
      <c r="L1770" s="2">
        <v>7.3747400000000001</v>
      </c>
      <c r="M1770" s="3">
        <f t="shared" si="111"/>
        <v>-0.7401585317858097</v>
      </c>
    </row>
    <row r="1771" spans="1:13" x14ac:dyDescent="0.2">
      <c r="A1771" s="1" t="s">
        <v>11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0.86036999999999997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5.6358600000000001</v>
      </c>
      <c r="M1771" s="3" t="str">
        <f t="shared" si="111"/>
        <v/>
      </c>
    </row>
    <row r="1772" spans="1:13" x14ac:dyDescent="0.2">
      <c r="A1772" s="1" t="s">
        <v>10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9.3158700000000003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0</v>
      </c>
      <c r="L1772" s="2">
        <v>14.039099999999999</v>
      </c>
      <c r="M1772" s="3" t="str">
        <f t="shared" si="111"/>
        <v/>
      </c>
    </row>
    <row r="1773" spans="1:13" x14ac:dyDescent="0.2">
      <c r="A1773" s="1" t="s">
        <v>8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100.32265</v>
      </c>
      <c r="H1773" s="3" t="str">
        <f t="shared" si="109"/>
        <v/>
      </c>
      <c r="I1773" s="2">
        <v>2.81928</v>
      </c>
      <c r="J1773" s="3">
        <f t="shared" si="110"/>
        <v>34.584493203938592</v>
      </c>
      <c r="K1773" s="2">
        <v>34.479230000000001</v>
      </c>
      <c r="L1773" s="2">
        <v>144.42031</v>
      </c>
      <c r="M1773" s="3">
        <f t="shared" si="111"/>
        <v>3.1886176112401579</v>
      </c>
    </row>
    <row r="1774" spans="1:13" x14ac:dyDescent="0.2">
      <c r="A1774" s="1" t="s">
        <v>7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24.831779999999998</v>
      </c>
      <c r="H1774" s="3" t="str">
        <f t="shared" si="109"/>
        <v/>
      </c>
      <c r="I1774" s="2">
        <v>48.817070000000001</v>
      </c>
      <c r="J1774" s="3">
        <f t="shared" si="110"/>
        <v>-0.49132997945185986</v>
      </c>
      <c r="K1774" s="2">
        <v>2.6649400000000001</v>
      </c>
      <c r="L1774" s="2">
        <v>140.97857999999999</v>
      </c>
      <c r="M1774" s="3">
        <f t="shared" si="111"/>
        <v>51.901221040623803</v>
      </c>
    </row>
    <row r="1775" spans="1:13" x14ac:dyDescent="0.2">
      <c r="A1775" s="1" t="s">
        <v>6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</v>
      </c>
      <c r="L1775" s="2">
        <v>2.6172599999999999</v>
      </c>
      <c r="M1775" s="3" t="str">
        <f t="shared" si="111"/>
        <v/>
      </c>
    </row>
    <row r="1776" spans="1:13" x14ac:dyDescent="0.2">
      <c r="A1776" s="1" t="s">
        <v>4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10.52671</v>
      </c>
      <c r="H1776" s="3" t="str">
        <f t="shared" si="109"/>
        <v/>
      </c>
      <c r="I1776" s="2">
        <v>3.5810000000000002E-2</v>
      </c>
      <c r="J1776" s="3">
        <f t="shared" si="110"/>
        <v>292.96006702038534</v>
      </c>
      <c r="K1776" s="2">
        <v>0</v>
      </c>
      <c r="L1776" s="2">
        <v>11.59681</v>
      </c>
      <c r="M1776" s="3" t="str">
        <f t="shared" si="111"/>
        <v/>
      </c>
    </row>
    <row r="1777" spans="1:13" x14ac:dyDescent="0.2">
      <c r="A1777" s="1" t="s">
        <v>2</v>
      </c>
      <c r="B1777" s="1" t="s">
        <v>32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0.35765999999999998</v>
      </c>
      <c r="L1777" s="2">
        <v>0</v>
      </c>
      <c r="M1777" s="3">
        <f t="shared" si="111"/>
        <v>-1</v>
      </c>
    </row>
    <row r="1778" spans="1:13" x14ac:dyDescent="0.2">
      <c r="A1778" s="6" t="s">
        <v>0</v>
      </c>
      <c r="B1778" s="6" t="s">
        <v>32</v>
      </c>
      <c r="C1778" s="5">
        <v>0</v>
      </c>
      <c r="D1778" s="5">
        <v>0</v>
      </c>
      <c r="E1778" s="4" t="str">
        <f t="shared" si="108"/>
        <v/>
      </c>
      <c r="F1778" s="5">
        <v>0</v>
      </c>
      <c r="G1778" s="5">
        <v>208.74015</v>
      </c>
      <c r="H1778" s="4" t="str">
        <f t="shared" si="109"/>
        <v/>
      </c>
      <c r="I1778" s="5">
        <v>57.225070000000002</v>
      </c>
      <c r="J1778" s="4">
        <f t="shared" si="110"/>
        <v>2.6477045812263751</v>
      </c>
      <c r="K1778" s="5">
        <v>66.080349999999996</v>
      </c>
      <c r="L1778" s="5">
        <v>421.92088000000001</v>
      </c>
      <c r="M1778" s="4">
        <f t="shared" si="111"/>
        <v>5.3849673919705339</v>
      </c>
    </row>
    <row r="1779" spans="1:13" x14ac:dyDescent="0.2">
      <c r="A1779" s="1" t="s">
        <v>22</v>
      </c>
      <c r="B1779" s="1" t="s">
        <v>31</v>
      </c>
      <c r="C1779" s="2">
        <v>0</v>
      </c>
      <c r="D1779" s="2">
        <v>0</v>
      </c>
      <c r="E1779" s="3" t="str">
        <f t="shared" si="108"/>
        <v/>
      </c>
      <c r="F1779" s="2">
        <v>4.4999999999999998E-2</v>
      </c>
      <c r="G1779" s="2">
        <v>0</v>
      </c>
      <c r="H1779" s="3">
        <f t="shared" si="109"/>
        <v>-1</v>
      </c>
      <c r="I1779" s="2">
        <v>2.6</v>
      </c>
      <c r="J1779" s="3">
        <f t="shared" si="110"/>
        <v>-1</v>
      </c>
      <c r="K1779" s="2">
        <v>13.812939999999999</v>
      </c>
      <c r="L1779" s="2">
        <v>32.757939999999998</v>
      </c>
      <c r="M1779" s="3">
        <f t="shared" si="111"/>
        <v>1.3715400197206389</v>
      </c>
    </row>
    <row r="1780" spans="1:13" x14ac:dyDescent="0.2">
      <c r="A1780" s="1" t="s">
        <v>21</v>
      </c>
      <c r="B1780" s="1" t="s">
        <v>31</v>
      </c>
      <c r="C1780" s="2">
        <v>11.183059999999999</v>
      </c>
      <c r="D1780" s="2">
        <v>0</v>
      </c>
      <c r="E1780" s="3">
        <f t="shared" si="108"/>
        <v>-1</v>
      </c>
      <c r="F1780" s="2">
        <v>1518.2447500000001</v>
      </c>
      <c r="G1780" s="2">
        <v>2141.3299400000001</v>
      </c>
      <c r="H1780" s="3">
        <f t="shared" si="109"/>
        <v>0.41039838273769758</v>
      </c>
      <c r="I1780" s="2">
        <v>2083.1522399999999</v>
      </c>
      <c r="J1780" s="3">
        <f t="shared" si="110"/>
        <v>2.7927723611789412E-2</v>
      </c>
      <c r="K1780" s="2">
        <v>12510.53111</v>
      </c>
      <c r="L1780" s="2">
        <v>13344.79278</v>
      </c>
      <c r="M1780" s="3">
        <f t="shared" si="111"/>
        <v>6.6684752442936146E-2</v>
      </c>
    </row>
    <row r="1781" spans="1:13" x14ac:dyDescent="0.2">
      <c r="A1781" s="1" t="s">
        <v>20</v>
      </c>
      <c r="B1781" s="1" t="s">
        <v>31</v>
      </c>
      <c r="C1781" s="2">
        <v>40.258589999999998</v>
      </c>
      <c r="D1781" s="2">
        <v>0</v>
      </c>
      <c r="E1781" s="3">
        <f t="shared" si="108"/>
        <v>-1</v>
      </c>
      <c r="F1781" s="2">
        <v>103.8342</v>
      </c>
      <c r="G1781" s="2">
        <v>21.989139999999999</v>
      </c>
      <c r="H1781" s="3">
        <f t="shared" si="109"/>
        <v>-0.78822834865583791</v>
      </c>
      <c r="I1781" s="2">
        <v>54.769950000000001</v>
      </c>
      <c r="J1781" s="3">
        <f t="shared" si="110"/>
        <v>-0.5985181655268994</v>
      </c>
      <c r="K1781" s="2">
        <v>300.62335999999999</v>
      </c>
      <c r="L1781" s="2">
        <v>687.58299999999997</v>
      </c>
      <c r="M1781" s="3">
        <f t="shared" si="111"/>
        <v>1.2871908556939822</v>
      </c>
    </row>
    <row r="1782" spans="1:13" x14ac:dyDescent="0.2">
      <c r="A1782" s="1" t="s">
        <v>19</v>
      </c>
      <c r="B1782" s="1" t="s">
        <v>31</v>
      </c>
      <c r="C1782" s="2">
        <v>568.04511000000002</v>
      </c>
      <c r="D1782" s="2">
        <v>0</v>
      </c>
      <c r="E1782" s="3">
        <f t="shared" si="108"/>
        <v>-1</v>
      </c>
      <c r="F1782" s="2">
        <v>2360.2758399999998</v>
      </c>
      <c r="G1782" s="2">
        <v>3196.8041499999999</v>
      </c>
      <c r="H1782" s="3">
        <f t="shared" si="109"/>
        <v>0.35441972324726256</v>
      </c>
      <c r="I1782" s="2">
        <v>2439.92283</v>
      </c>
      <c r="J1782" s="3">
        <f t="shared" si="110"/>
        <v>0.31020707322944308</v>
      </c>
      <c r="K1782" s="2">
        <v>14459.60694</v>
      </c>
      <c r="L1782" s="2">
        <v>19057.95851</v>
      </c>
      <c r="M1782" s="3">
        <f t="shared" si="111"/>
        <v>0.31801359394351558</v>
      </c>
    </row>
    <row r="1783" spans="1:13" x14ac:dyDescent="0.2">
      <c r="A1783" s="1" t="s">
        <v>18</v>
      </c>
      <c r="B1783" s="1" t="s">
        <v>31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0.56000000000000005</v>
      </c>
      <c r="H1783" s="3" t="str">
        <f t="shared" si="109"/>
        <v/>
      </c>
      <c r="I1783" s="2">
        <v>0.98709000000000002</v>
      </c>
      <c r="J1783" s="3">
        <f t="shared" si="110"/>
        <v>-0.43267584516102886</v>
      </c>
      <c r="K1783" s="2">
        <v>0.5</v>
      </c>
      <c r="L1783" s="2">
        <v>2.8810799999999999</v>
      </c>
      <c r="M1783" s="3">
        <f t="shared" si="111"/>
        <v>4.7621599999999997</v>
      </c>
    </row>
    <row r="1784" spans="1:13" x14ac:dyDescent="0.2">
      <c r="A1784" s="1" t="s">
        <v>17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0.46</v>
      </c>
      <c r="G1784" s="2">
        <v>0</v>
      </c>
      <c r="H1784" s="3">
        <f t="shared" si="109"/>
        <v>-1</v>
      </c>
      <c r="I1784" s="2">
        <v>0.20083999999999999</v>
      </c>
      <c r="J1784" s="3">
        <f t="shared" si="110"/>
        <v>-1</v>
      </c>
      <c r="K1784" s="2">
        <v>14.292770000000001</v>
      </c>
      <c r="L1784" s="2">
        <v>7.1478900000000003</v>
      </c>
      <c r="M1784" s="3">
        <f t="shared" si="111"/>
        <v>-0.49989470200667896</v>
      </c>
    </row>
    <row r="1785" spans="1:13" x14ac:dyDescent="0.2">
      <c r="A1785" s="1" t="s">
        <v>15</v>
      </c>
      <c r="B1785" s="1" t="s">
        <v>31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0</v>
      </c>
      <c r="L1785" s="2">
        <v>0.14349000000000001</v>
      </c>
      <c r="M1785" s="3" t="str">
        <f t="shared" si="111"/>
        <v/>
      </c>
    </row>
    <row r="1786" spans="1:13" x14ac:dyDescent="0.2">
      <c r="A1786" s="1" t="s">
        <v>14</v>
      </c>
      <c r="B1786" s="1" t="s">
        <v>31</v>
      </c>
      <c r="C1786" s="2">
        <v>269.61660000000001</v>
      </c>
      <c r="D1786" s="2">
        <v>0</v>
      </c>
      <c r="E1786" s="3">
        <f t="shared" si="108"/>
        <v>-1</v>
      </c>
      <c r="F1786" s="2">
        <v>4496.0054899999996</v>
      </c>
      <c r="G1786" s="2">
        <v>3798.33844</v>
      </c>
      <c r="H1786" s="3">
        <f t="shared" si="109"/>
        <v>-0.15517486612321718</v>
      </c>
      <c r="I1786" s="2">
        <v>4562.4632000000001</v>
      </c>
      <c r="J1786" s="3">
        <f t="shared" si="110"/>
        <v>-0.16748075031049026</v>
      </c>
      <c r="K1786" s="2">
        <v>42922.427580000003</v>
      </c>
      <c r="L1786" s="2">
        <v>39426.340559999997</v>
      </c>
      <c r="M1786" s="3">
        <f t="shared" si="111"/>
        <v>-8.1451288221848661E-2</v>
      </c>
    </row>
    <row r="1787" spans="1:13" x14ac:dyDescent="0.2">
      <c r="A1787" s="1" t="s">
        <v>13</v>
      </c>
      <c r="B1787" s="1" t="s">
        <v>31</v>
      </c>
      <c r="C1787" s="2">
        <v>61.148139999999998</v>
      </c>
      <c r="D1787" s="2">
        <v>0</v>
      </c>
      <c r="E1787" s="3">
        <f t="shared" si="108"/>
        <v>-1</v>
      </c>
      <c r="F1787" s="2">
        <v>5254.7918799999998</v>
      </c>
      <c r="G1787" s="2">
        <v>3966.9403699999998</v>
      </c>
      <c r="H1787" s="3">
        <f t="shared" si="109"/>
        <v>-0.24508135420198607</v>
      </c>
      <c r="I1787" s="2">
        <v>1755.4810299999999</v>
      </c>
      <c r="J1787" s="3">
        <f t="shared" si="110"/>
        <v>1.2597455069053067</v>
      </c>
      <c r="K1787" s="2">
        <v>32709.306130000001</v>
      </c>
      <c r="L1787" s="2">
        <v>27483.37919</v>
      </c>
      <c r="M1787" s="3">
        <f t="shared" si="111"/>
        <v>-0.15976881072408122</v>
      </c>
    </row>
    <row r="1788" spans="1:13" x14ac:dyDescent="0.2">
      <c r="A1788" s="1" t="s">
        <v>12</v>
      </c>
      <c r="B1788" s="1" t="s">
        <v>31</v>
      </c>
      <c r="C1788" s="2">
        <v>41.540999999999997</v>
      </c>
      <c r="D1788" s="2">
        <v>0</v>
      </c>
      <c r="E1788" s="3">
        <f t="shared" si="108"/>
        <v>-1</v>
      </c>
      <c r="F1788" s="2">
        <v>92.947999999999993</v>
      </c>
      <c r="G1788" s="2">
        <v>0</v>
      </c>
      <c r="H1788" s="3">
        <f t="shared" si="109"/>
        <v>-1</v>
      </c>
      <c r="I1788" s="2">
        <v>0</v>
      </c>
      <c r="J1788" s="3" t="str">
        <f t="shared" si="110"/>
        <v/>
      </c>
      <c r="K1788" s="2">
        <v>964.36527999999998</v>
      </c>
      <c r="L1788" s="2">
        <v>0.11804000000000001</v>
      </c>
      <c r="M1788" s="3">
        <f t="shared" si="111"/>
        <v>-0.99987759824783407</v>
      </c>
    </row>
    <row r="1789" spans="1:13" x14ac:dyDescent="0.2">
      <c r="A1789" s="1" t="s">
        <v>11</v>
      </c>
      <c r="B1789" s="1" t="s">
        <v>31</v>
      </c>
      <c r="C1789" s="2">
        <v>0</v>
      </c>
      <c r="D1789" s="2">
        <v>0</v>
      </c>
      <c r="E1789" s="3" t="str">
        <f t="shared" si="108"/>
        <v/>
      </c>
      <c r="F1789" s="2">
        <v>0.84631000000000001</v>
      </c>
      <c r="G1789" s="2">
        <v>5.2745199999999999</v>
      </c>
      <c r="H1789" s="3">
        <f t="shared" si="109"/>
        <v>5.2323734801668413</v>
      </c>
      <c r="I1789" s="2">
        <v>8.7707099999999993</v>
      </c>
      <c r="J1789" s="3">
        <f t="shared" si="110"/>
        <v>-0.39862109224908815</v>
      </c>
      <c r="K1789" s="2">
        <v>22.01295</v>
      </c>
      <c r="L1789" s="2">
        <v>61.45532</v>
      </c>
      <c r="M1789" s="3">
        <f t="shared" si="111"/>
        <v>1.7917802929639146</v>
      </c>
    </row>
    <row r="1790" spans="1:13" x14ac:dyDescent="0.2">
      <c r="A1790" s="1" t="s">
        <v>10</v>
      </c>
      <c r="B1790" s="1" t="s">
        <v>31</v>
      </c>
      <c r="C1790" s="2">
        <v>18.172280000000001</v>
      </c>
      <c r="D1790" s="2">
        <v>0</v>
      </c>
      <c r="E1790" s="3">
        <f t="shared" si="108"/>
        <v>-1</v>
      </c>
      <c r="F1790" s="2">
        <v>463.31218000000001</v>
      </c>
      <c r="G1790" s="2">
        <v>612.72211000000004</v>
      </c>
      <c r="H1790" s="3">
        <f t="shared" si="109"/>
        <v>0.32248219764047659</v>
      </c>
      <c r="I1790" s="2">
        <v>378.49626000000001</v>
      </c>
      <c r="J1790" s="3">
        <f t="shared" si="110"/>
        <v>0.61883266693308947</v>
      </c>
      <c r="K1790" s="2">
        <v>4566.1414299999997</v>
      </c>
      <c r="L1790" s="2">
        <v>3169.8038000000001</v>
      </c>
      <c r="M1790" s="3">
        <f t="shared" si="111"/>
        <v>-0.30580253621272513</v>
      </c>
    </row>
    <row r="1791" spans="1:13" x14ac:dyDescent="0.2">
      <c r="A1791" s="1" t="s">
        <v>9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49.789819999999999</v>
      </c>
      <c r="H1791" s="3" t="str">
        <f t="shared" si="109"/>
        <v/>
      </c>
      <c r="I1791" s="2">
        <v>108.44284</v>
      </c>
      <c r="J1791" s="3">
        <f t="shared" si="110"/>
        <v>-0.54086576854682156</v>
      </c>
      <c r="K1791" s="2">
        <v>439.16025999999999</v>
      </c>
      <c r="L1791" s="2">
        <v>391.69808999999998</v>
      </c>
      <c r="M1791" s="3">
        <f t="shared" si="111"/>
        <v>-0.10807482899295129</v>
      </c>
    </row>
    <row r="1792" spans="1:13" x14ac:dyDescent="0.2">
      <c r="A1792" s="1" t="s">
        <v>8</v>
      </c>
      <c r="B1792" s="1" t="s">
        <v>31</v>
      </c>
      <c r="C1792" s="2">
        <v>0</v>
      </c>
      <c r="D1792" s="2">
        <v>0</v>
      </c>
      <c r="E1792" s="3" t="str">
        <f t="shared" si="108"/>
        <v/>
      </c>
      <c r="F1792" s="2">
        <v>9.5563099999999999</v>
      </c>
      <c r="G1792" s="2">
        <v>121.97273</v>
      </c>
      <c r="H1792" s="3">
        <f t="shared" si="109"/>
        <v>11.763580294067481</v>
      </c>
      <c r="I1792" s="2">
        <v>132.68154000000001</v>
      </c>
      <c r="J1792" s="3">
        <f t="shared" si="110"/>
        <v>-8.0710624854067992E-2</v>
      </c>
      <c r="K1792" s="2">
        <v>531.87840000000006</v>
      </c>
      <c r="L1792" s="2">
        <v>1159.0853199999999</v>
      </c>
      <c r="M1792" s="3">
        <f t="shared" si="111"/>
        <v>1.1792299142059535</v>
      </c>
    </row>
    <row r="1793" spans="1:13" x14ac:dyDescent="0.2">
      <c r="A1793" s="1" t="s">
        <v>7</v>
      </c>
      <c r="B1793" s="1" t="s">
        <v>31</v>
      </c>
      <c r="C1793" s="2">
        <v>0</v>
      </c>
      <c r="D1793" s="2">
        <v>0</v>
      </c>
      <c r="E1793" s="3" t="str">
        <f t="shared" si="108"/>
        <v/>
      </c>
      <c r="F1793" s="2">
        <v>802.26640999999995</v>
      </c>
      <c r="G1793" s="2">
        <v>1297.4149399999999</v>
      </c>
      <c r="H1793" s="3">
        <f t="shared" si="109"/>
        <v>0.61718716355082104</v>
      </c>
      <c r="I1793" s="2">
        <v>1072.6410000000001</v>
      </c>
      <c r="J1793" s="3">
        <f t="shared" si="110"/>
        <v>0.20955188175726991</v>
      </c>
      <c r="K1793" s="2">
        <v>6835.8763799999997</v>
      </c>
      <c r="L1793" s="2">
        <v>7542.3222299999998</v>
      </c>
      <c r="M1793" s="3">
        <f t="shared" si="111"/>
        <v>0.10334385976710725</v>
      </c>
    </row>
    <row r="1794" spans="1:13" x14ac:dyDescent="0.2">
      <c r="A1794" s="1" t="s">
        <v>6</v>
      </c>
      <c r="B1794" s="1" t="s">
        <v>31</v>
      </c>
      <c r="C1794" s="2">
        <v>0</v>
      </c>
      <c r="D1794" s="2">
        <v>0</v>
      </c>
      <c r="E1794" s="3" t="str">
        <f t="shared" si="108"/>
        <v/>
      </c>
      <c r="F1794" s="2">
        <v>65.384</v>
      </c>
      <c r="G1794" s="2">
        <v>82.294790000000006</v>
      </c>
      <c r="H1794" s="3">
        <f t="shared" si="109"/>
        <v>0.25863804600513896</v>
      </c>
      <c r="I1794" s="2">
        <v>59.467359999999999</v>
      </c>
      <c r="J1794" s="3">
        <f t="shared" si="110"/>
        <v>0.38386486301056588</v>
      </c>
      <c r="K1794" s="2">
        <v>618.28743999999995</v>
      </c>
      <c r="L1794" s="2">
        <v>345.62114000000003</v>
      </c>
      <c r="M1794" s="3">
        <f t="shared" si="111"/>
        <v>-0.44100248906883821</v>
      </c>
    </row>
    <row r="1795" spans="1:13" x14ac:dyDescent="0.2">
      <c r="A1795" s="1" t="s">
        <v>5</v>
      </c>
      <c r="B1795" s="1" t="s">
        <v>31</v>
      </c>
      <c r="C1795" s="2">
        <v>123.60641</v>
      </c>
      <c r="D1795" s="2">
        <v>0</v>
      </c>
      <c r="E1795" s="3">
        <f t="shared" si="108"/>
        <v>-1</v>
      </c>
      <c r="F1795" s="2">
        <v>123.60641</v>
      </c>
      <c r="G1795" s="2">
        <v>0</v>
      </c>
      <c r="H1795" s="3">
        <f t="shared" si="109"/>
        <v>-1</v>
      </c>
      <c r="I1795" s="2">
        <v>72.935850000000002</v>
      </c>
      <c r="J1795" s="3">
        <f t="shared" si="110"/>
        <v>-1</v>
      </c>
      <c r="K1795" s="2">
        <v>219.48112</v>
      </c>
      <c r="L1795" s="2">
        <v>1529.5782999999999</v>
      </c>
      <c r="M1795" s="3">
        <f t="shared" si="111"/>
        <v>5.9690654941071921</v>
      </c>
    </row>
    <row r="1796" spans="1:13" x14ac:dyDescent="0.2">
      <c r="A1796" s="1" t="s">
        <v>4</v>
      </c>
      <c r="B1796" s="1" t="s">
        <v>31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0.52325999999999995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0.52325999999999995</v>
      </c>
      <c r="M1796" s="3" t="str">
        <f t="shared" si="111"/>
        <v/>
      </c>
    </row>
    <row r="1797" spans="1:13" x14ac:dyDescent="0.2">
      <c r="A1797" s="1" t="s">
        <v>3</v>
      </c>
      <c r="B1797" s="1" t="s">
        <v>31</v>
      </c>
      <c r="C1797" s="2">
        <v>58.65</v>
      </c>
      <c r="D1797" s="2">
        <v>0</v>
      </c>
      <c r="E1797" s="3">
        <f t="shared" ref="E1797:E1860" si="112">IF(C1797=0,"",(D1797/C1797-1))</f>
        <v>-1</v>
      </c>
      <c r="F1797" s="2">
        <v>1402.8627100000001</v>
      </c>
      <c r="G1797" s="2">
        <v>1128.9015199999999</v>
      </c>
      <c r="H1797" s="3">
        <f t="shared" ref="H1797:H1860" si="113">IF(F1797=0,"",(G1797/F1797-1))</f>
        <v>-0.19528724232751205</v>
      </c>
      <c r="I1797" s="2">
        <v>1639.4107200000001</v>
      </c>
      <c r="J1797" s="3">
        <f t="shared" ref="J1797:J1860" si="114">IF(I1797=0,"",(G1797/I1797-1))</f>
        <v>-0.3113979881746779</v>
      </c>
      <c r="K1797" s="2">
        <v>5351.4622099999997</v>
      </c>
      <c r="L1797" s="2">
        <v>9098.0107200000002</v>
      </c>
      <c r="M1797" s="3">
        <f t="shared" ref="M1797:M1860" si="115">IF(K1797=0,"",(L1797/K1797-1))</f>
        <v>0.70009809711428406</v>
      </c>
    </row>
    <row r="1798" spans="1:13" x14ac:dyDescent="0.2">
      <c r="A1798" s="1" t="s">
        <v>27</v>
      </c>
      <c r="B1798" s="1" t="s">
        <v>31</v>
      </c>
      <c r="C1798" s="2">
        <v>0</v>
      </c>
      <c r="D1798" s="2">
        <v>0</v>
      </c>
      <c r="E1798" s="3" t="str">
        <f t="shared" si="112"/>
        <v/>
      </c>
      <c r="F1798" s="2">
        <v>91.629000000000005</v>
      </c>
      <c r="G1798" s="2">
        <v>96.059669999999997</v>
      </c>
      <c r="H1798" s="3">
        <f t="shared" si="113"/>
        <v>4.8354451101725315E-2</v>
      </c>
      <c r="I1798" s="2">
        <v>37.400039999999997</v>
      </c>
      <c r="J1798" s="3">
        <f t="shared" si="114"/>
        <v>1.5684376273394363</v>
      </c>
      <c r="K1798" s="2">
        <v>422.75258000000002</v>
      </c>
      <c r="L1798" s="2">
        <v>322.06830000000002</v>
      </c>
      <c r="M1798" s="3">
        <f t="shared" si="115"/>
        <v>-0.23816360860529817</v>
      </c>
    </row>
    <row r="1799" spans="1:13" x14ac:dyDescent="0.2">
      <c r="A1799" s="1" t="s">
        <v>2</v>
      </c>
      <c r="B1799" s="1" t="s">
        <v>31</v>
      </c>
      <c r="C1799" s="2">
        <v>194.31134</v>
      </c>
      <c r="D1799" s="2">
        <v>0</v>
      </c>
      <c r="E1799" s="3">
        <f t="shared" si="112"/>
        <v>-1</v>
      </c>
      <c r="F1799" s="2">
        <v>5340.3975399999999</v>
      </c>
      <c r="G1799" s="2">
        <v>5851.7473</v>
      </c>
      <c r="H1799" s="3">
        <f t="shared" si="113"/>
        <v>9.5751253754041699E-2</v>
      </c>
      <c r="I1799" s="2">
        <v>5780.0405700000001</v>
      </c>
      <c r="J1799" s="3">
        <f t="shared" si="114"/>
        <v>1.2405921572969048E-2</v>
      </c>
      <c r="K1799" s="2">
        <v>39352.410730000003</v>
      </c>
      <c r="L1799" s="2">
        <v>39899.955029999997</v>
      </c>
      <c r="M1799" s="3">
        <f t="shared" si="115"/>
        <v>1.3913869311761751E-2</v>
      </c>
    </row>
    <row r="1800" spans="1:13" x14ac:dyDescent="0.2">
      <c r="A1800" s="1" t="s">
        <v>26</v>
      </c>
      <c r="B1800" s="1" t="s">
        <v>31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505.01274000000001</v>
      </c>
      <c r="L1800" s="2">
        <v>214.18994000000001</v>
      </c>
      <c r="M1800" s="3">
        <f t="shared" si="115"/>
        <v>-0.57587220472893419</v>
      </c>
    </row>
    <row r="1801" spans="1:13" x14ac:dyDescent="0.2">
      <c r="A1801" s="1" t="s">
        <v>30</v>
      </c>
      <c r="B1801" s="1" t="s">
        <v>31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4.2268800000000004</v>
      </c>
      <c r="L1801" s="2">
        <v>0</v>
      </c>
      <c r="M1801" s="3">
        <f t="shared" si="115"/>
        <v>-1</v>
      </c>
    </row>
    <row r="1802" spans="1:13" x14ac:dyDescent="0.2">
      <c r="A1802" s="6" t="s">
        <v>0</v>
      </c>
      <c r="B1802" s="6" t="s">
        <v>31</v>
      </c>
      <c r="C1802" s="5">
        <v>1386.53253</v>
      </c>
      <c r="D1802" s="5">
        <v>0</v>
      </c>
      <c r="E1802" s="4">
        <f t="shared" si="112"/>
        <v>-1</v>
      </c>
      <c r="F1802" s="5">
        <v>22126.46603</v>
      </c>
      <c r="G1802" s="5">
        <v>22372.662700000001</v>
      </c>
      <c r="H1802" s="4">
        <f t="shared" si="113"/>
        <v>1.1126795832022918E-2</v>
      </c>
      <c r="I1802" s="5">
        <v>20189.86407</v>
      </c>
      <c r="J1802" s="4">
        <f t="shared" si="114"/>
        <v>0.10811358721544884</v>
      </c>
      <c r="K1802" s="5">
        <v>162764.16923</v>
      </c>
      <c r="L1802" s="5">
        <v>163777.41393000001</v>
      </c>
      <c r="M1802" s="4">
        <f t="shared" si="115"/>
        <v>6.22523190941493E-3</v>
      </c>
    </row>
    <row r="1803" spans="1:13" x14ac:dyDescent="0.2">
      <c r="A1803" s="1" t="s">
        <v>22</v>
      </c>
      <c r="B1803" s="1" t="s">
        <v>29</v>
      </c>
      <c r="C1803" s="2">
        <v>8.7353000000000005</v>
      </c>
      <c r="D1803" s="2">
        <v>0</v>
      </c>
      <c r="E1803" s="3">
        <f t="shared" si="112"/>
        <v>-1</v>
      </c>
      <c r="F1803" s="2">
        <v>677.14324999999997</v>
      </c>
      <c r="G1803" s="2">
        <v>727.56521999999995</v>
      </c>
      <c r="H1803" s="3">
        <f t="shared" si="113"/>
        <v>7.4462781693533708E-2</v>
      </c>
      <c r="I1803" s="2">
        <v>657.06726000000003</v>
      </c>
      <c r="J1803" s="3">
        <f t="shared" si="114"/>
        <v>0.10729184710862016</v>
      </c>
      <c r="K1803" s="2">
        <v>2343.24737</v>
      </c>
      <c r="L1803" s="2">
        <v>4213.8786</v>
      </c>
      <c r="M1803" s="3">
        <f t="shared" si="115"/>
        <v>0.79830719280824369</v>
      </c>
    </row>
    <row r="1804" spans="1:13" x14ac:dyDescent="0.2">
      <c r="A1804" s="1" t="s">
        <v>21</v>
      </c>
      <c r="B1804" s="1" t="s">
        <v>29</v>
      </c>
      <c r="C1804" s="2">
        <v>0</v>
      </c>
      <c r="D1804" s="2">
        <v>0</v>
      </c>
      <c r="E1804" s="3" t="str">
        <f t="shared" si="112"/>
        <v/>
      </c>
      <c r="F1804" s="2">
        <v>445.18425000000002</v>
      </c>
      <c r="G1804" s="2">
        <v>394.25170000000003</v>
      </c>
      <c r="H1804" s="3">
        <f t="shared" si="113"/>
        <v>-0.11440779856879479</v>
      </c>
      <c r="I1804" s="2">
        <v>333.1277</v>
      </c>
      <c r="J1804" s="3">
        <f t="shared" si="114"/>
        <v>0.18348519201495406</v>
      </c>
      <c r="K1804" s="2">
        <v>2030.78909</v>
      </c>
      <c r="L1804" s="2">
        <v>2381.4818</v>
      </c>
      <c r="M1804" s="3">
        <f t="shared" si="115"/>
        <v>0.17268790330166683</v>
      </c>
    </row>
    <row r="1805" spans="1:13" x14ac:dyDescent="0.2">
      <c r="A1805" s="1" t="s">
        <v>20</v>
      </c>
      <c r="B1805" s="1" t="s">
        <v>29</v>
      </c>
      <c r="C1805" s="2">
        <v>69.43544</v>
      </c>
      <c r="D1805" s="2">
        <v>0</v>
      </c>
      <c r="E1805" s="3">
        <f t="shared" si="112"/>
        <v>-1</v>
      </c>
      <c r="F1805" s="2">
        <v>264.52361000000002</v>
      </c>
      <c r="G1805" s="2">
        <v>439.68626999999998</v>
      </c>
      <c r="H1805" s="3">
        <f t="shared" si="113"/>
        <v>0.6621815723745792</v>
      </c>
      <c r="I1805" s="2">
        <v>272.05070999999998</v>
      </c>
      <c r="J1805" s="3">
        <f t="shared" si="114"/>
        <v>0.61619232679083979</v>
      </c>
      <c r="K1805" s="2">
        <v>1890.29423</v>
      </c>
      <c r="L1805" s="2">
        <v>3281.5935599999998</v>
      </c>
      <c r="M1805" s="3">
        <f t="shared" si="115"/>
        <v>0.73602262966226162</v>
      </c>
    </row>
    <row r="1806" spans="1:13" x14ac:dyDescent="0.2">
      <c r="A1806" s="1" t="s">
        <v>19</v>
      </c>
      <c r="B1806" s="1" t="s">
        <v>29</v>
      </c>
      <c r="C1806" s="2">
        <v>0</v>
      </c>
      <c r="D1806" s="2">
        <v>0</v>
      </c>
      <c r="E1806" s="3" t="str">
        <f t="shared" si="112"/>
        <v/>
      </c>
      <c r="F1806" s="2">
        <v>224.10719</v>
      </c>
      <c r="G1806" s="2">
        <v>32.627609999999997</v>
      </c>
      <c r="H1806" s="3">
        <f t="shared" si="113"/>
        <v>-0.85441069516779</v>
      </c>
      <c r="I1806" s="2">
        <v>61.947920000000003</v>
      </c>
      <c r="J1806" s="3">
        <f t="shared" si="114"/>
        <v>-0.47330580268070344</v>
      </c>
      <c r="K1806" s="2">
        <v>1289.8436300000001</v>
      </c>
      <c r="L1806" s="2">
        <v>721.58536000000004</v>
      </c>
      <c r="M1806" s="3">
        <f t="shared" si="115"/>
        <v>-0.44056369065450207</v>
      </c>
    </row>
    <row r="1807" spans="1:13" x14ac:dyDescent="0.2">
      <c r="A1807" s="1" t="s">
        <v>18</v>
      </c>
      <c r="B1807" s="1" t="s">
        <v>29</v>
      </c>
      <c r="C1807" s="2">
        <v>0</v>
      </c>
      <c r="D1807" s="2">
        <v>0</v>
      </c>
      <c r="E1807" s="3" t="str">
        <f t="shared" si="112"/>
        <v/>
      </c>
      <c r="F1807" s="2">
        <v>23.84168</v>
      </c>
      <c r="G1807" s="2">
        <v>0.80547999999999997</v>
      </c>
      <c r="H1807" s="3">
        <f t="shared" si="113"/>
        <v>-0.96621546803748726</v>
      </c>
      <c r="I1807" s="2">
        <v>5.4755799999999999</v>
      </c>
      <c r="J1807" s="3">
        <f t="shared" si="114"/>
        <v>-0.85289594892230591</v>
      </c>
      <c r="K1807" s="2">
        <v>33.866790000000002</v>
      </c>
      <c r="L1807" s="2">
        <v>123.66500000000001</v>
      </c>
      <c r="M1807" s="3">
        <f t="shared" si="115"/>
        <v>2.6515122927209811</v>
      </c>
    </row>
    <row r="1808" spans="1:13" x14ac:dyDescent="0.2">
      <c r="A1808" s="1" t="s">
        <v>17</v>
      </c>
      <c r="B1808" s="1" t="s">
        <v>29</v>
      </c>
      <c r="C1808" s="2">
        <v>0</v>
      </c>
      <c r="D1808" s="2">
        <v>0</v>
      </c>
      <c r="E1808" s="3" t="str">
        <f t="shared" si="112"/>
        <v/>
      </c>
      <c r="F1808" s="2">
        <v>200.70542</v>
      </c>
      <c r="G1808" s="2">
        <v>192.46214000000001</v>
      </c>
      <c r="H1808" s="3">
        <f t="shared" si="113"/>
        <v>-4.107153658331697E-2</v>
      </c>
      <c r="I1808" s="2">
        <v>93.045760000000001</v>
      </c>
      <c r="J1808" s="3">
        <f t="shared" si="114"/>
        <v>1.0684676013178893</v>
      </c>
      <c r="K1808" s="2">
        <v>639.86279999999999</v>
      </c>
      <c r="L1808" s="2">
        <v>1047.0199299999999</v>
      </c>
      <c r="M1808" s="3">
        <f t="shared" si="115"/>
        <v>0.63631942660207774</v>
      </c>
    </row>
    <row r="1809" spans="1:13" x14ac:dyDescent="0.2">
      <c r="A1809" s="1" t="s">
        <v>16</v>
      </c>
      <c r="B1809" s="1" t="s">
        <v>29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193.07005000000001</v>
      </c>
      <c r="L1809" s="2">
        <v>0</v>
      </c>
      <c r="M1809" s="3">
        <f t="shared" si="115"/>
        <v>-1</v>
      </c>
    </row>
    <row r="1810" spans="1:13" x14ac:dyDescent="0.2">
      <c r="A1810" s="1" t="s">
        <v>15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0</v>
      </c>
      <c r="M1810" s="3" t="str">
        <f t="shared" si="115"/>
        <v/>
      </c>
    </row>
    <row r="1811" spans="1:13" x14ac:dyDescent="0.2">
      <c r="A1811" s="1" t="s">
        <v>14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0.2</v>
      </c>
      <c r="G1811" s="2">
        <v>1.3937999999999999</v>
      </c>
      <c r="H1811" s="3">
        <f t="shared" si="113"/>
        <v>5.9689999999999994</v>
      </c>
      <c r="I1811" s="2">
        <v>0</v>
      </c>
      <c r="J1811" s="3" t="str">
        <f t="shared" si="114"/>
        <v/>
      </c>
      <c r="K1811" s="2">
        <v>15.803570000000001</v>
      </c>
      <c r="L1811" s="2">
        <v>98.703490000000002</v>
      </c>
      <c r="M1811" s="3">
        <f t="shared" si="115"/>
        <v>5.2456451295498425</v>
      </c>
    </row>
    <row r="1812" spans="1:13" x14ac:dyDescent="0.2">
      <c r="A1812" s="1" t="s">
        <v>13</v>
      </c>
      <c r="B1812" s="1" t="s">
        <v>29</v>
      </c>
      <c r="C1812" s="2">
        <v>43.196820000000002</v>
      </c>
      <c r="D1812" s="2">
        <v>0</v>
      </c>
      <c r="E1812" s="3">
        <f t="shared" si="112"/>
        <v>-1</v>
      </c>
      <c r="F1812" s="2">
        <v>1307.64995</v>
      </c>
      <c r="G1812" s="2">
        <v>62.646459999999998</v>
      </c>
      <c r="H1812" s="3">
        <f t="shared" si="113"/>
        <v>-0.95209233174367502</v>
      </c>
      <c r="I1812" s="2">
        <v>541.81260999999995</v>
      </c>
      <c r="J1812" s="3">
        <f t="shared" si="114"/>
        <v>-0.88437614990171598</v>
      </c>
      <c r="K1812" s="2">
        <v>3927.3858</v>
      </c>
      <c r="L1812" s="2">
        <v>8490.0334299999995</v>
      </c>
      <c r="M1812" s="3">
        <f t="shared" si="115"/>
        <v>1.1617518273860439</v>
      </c>
    </row>
    <row r="1813" spans="1:13" x14ac:dyDescent="0.2">
      <c r="A1813" s="1" t="s">
        <v>12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17.30865</v>
      </c>
      <c r="G1813" s="2">
        <v>0</v>
      </c>
      <c r="H1813" s="3">
        <f t="shared" si="113"/>
        <v>-1</v>
      </c>
      <c r="I1813" s="2">
        <v>25.35098</v>
      </c>
      <c r="J1813" s="3">
        <f t="shared" si="114"/>
        <v>-1</v>
      </c>
      <c r="K1813" s="2">
        <v>328.68124</v>
      </c>
      <c r="L1813" s="2">
        <v>448.78721000000002</v>
      </c>
      <c r="M1813" s="3">
        <f t="shared" si="115"/>
        <v>0.36541778289506266</v>
      </c>
    </row>
    <row r="1814" spans="1:13" x14ac:dyDescent="0.2">
      <c r="A1814" s="1" t="s">
        <v>11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129.47827000000001</v>
      </c>
      <c r="G1814" s="2">
        <v>10.322649999999999</v>
      </c>
      <c r="H1814" s="3">
        <f t="shared" si="113"/>
        <v>-0.92027503920155873</v>
      </c>
      <c r="I1814" s="2">
        <v>46.393799999999999</v>
      </c>
      <c r="J1814" s="3">
        <f t="shared" si="114"/>
        <v>-0.77749936413917375</v>
      </c>
      <c r="K1814" s="2">
        <v>440.21019999999999</v>
      </c>
      <c r="L1814" s="2">
        <v>299.67271</v>
      </c>
      <c r="M1814" s="3">
        <f t="shared" si="115"/>
        <v>-0.31925087151547149</v>
      </c>
    </row>
    <row r="1815" spans="1:13" x14ac:dyDescent="0.2">
      <c r="A1815" s="1" t="s">
        <v>10</v>
      </c>
      <c r="B1815" s="1" t="s">
        <v>29</v>
      </c>
      <c r="C1815" s="2">
        <v>59.960059999999999</v>
      </c>
      <c r="D1815" s="2">
        <v>0</v>
      </c>
      <c r="E1815" s="3">
        <f t="shared" si="112"/>
        <v>-1</v>
      </c>
      <c r="F1815" s="2">
        <v>490.15415999999999</v>
      </c>
      <c r="G1815" s="2">
        <v>1482.0860399999999</v>
      </c>
      <c r="H1815" s="3">
        <f t="shared" si="113"/>
        <v>2.0237140902772301</v>
      </c>
      <c r="I1815" s="2">
        <v>151.06225000000001</v>
      </c>
      <c r="J1815" s="3">
        <f t="shared" si="114"/>
        <v>8.8110946977156761</v>
      </c>
      <c r="K1815" s="2">
        <v>3196.5786199999998</v>
      </c>
      <c r="L1815" s="2">
        <v>11673.111010000001</v>
      </c>
      <c r="M1815" s="3">
        <f t="shared" si="115"/>
        <v>2.6517515749385829</v>
      </c>
    </row>
    <row r="1816" spans="1:13" x14ac:dyDescent="0.2">
      <c r="A1816" s="1" t="s">
        <v>28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2.4700000000000002</v>
      </c>
      <c r="L1816" s="2">
        <v>0.92681000000000002</v>
      </c>
      <c r="M1816" s="3">
        <f t="shared" si="115"/>
        <v>-0.62477327935222671</v>
      </c>
    </row>
    <row r="1817" spans="1:13" x14ac:dyDescent="0.2">
      <c r="A1817" s="1" t="s">
        <v>9</v>
      </c>
      <c r="B1817" s="1" t="s">
        <v>29</v>
      </c>
      <c r="C1817" s="2">
        <v>0</v>
      </c>
      <c r="D1817" s="2">
        <v>0</v>
      </c>
      <c r="E1817" s="3" t="str">
        <f t="shared" si="112"/>
        <v/>
      </c>
      <c r="F1817" s="2">
        <v>2.6425200000000002</v>
      </c>
      <c r="G1817" s="2">
        <v>20.25751</v>
      </c>
      <c r="H1817" s="3">
        <f t="shared" si="113"/>
        <v>6.6659817144241096</v>
      </c>
      <c r="I1817" s="2">
        <v>5.5259</v>
      </c>
      <c r="J1817" s="3">
        <f t="shared" si="114"/>
        <v>2.6659204835411425</v>
      </c>
      <c r="K1817" s="2">
        <v>229.58605</v>
      </c>
      <c r="L1817" s="2">
        <v>197.19656000000001</v>
      </c>
      <c r="M1817" s="3">
        <f t="shared" si="115"/>
        <v>-0.14107777889815165</v>
      </c>
    </row>
    <row r="1818" spans="1:13" x14ac:dyDescent="0.2">
      <c r="A1818" s="1" t="s">
        <v>8</v>
      </c>
      <c r="B1818" s="1" t="s">
        <v>29</v>
      </c>
      <c r="C1818" s="2">
        <v>0</v>
      </c>
      <c r="D1818" s="2">
        <v>0</v>
      </c>
      <c r="E1818" s="3" t="str">
        <f t="shared" si="112"/>
        <v/>
      </c>
      <c r="F1818" s="2">
        <v>251.19203999999999</v>
      </c>
      <c r="G1818" s="2">
        <v>237.5582</v>
      </c>
      <c r="H1818" s="3">
        <f t="shared" si="113"/>
        <v>-5.427656067445441E-2</v>
      </c>
      <c r="I1818" s="2">
        <v>242.81593000000001</v>
      </c>
      <c r="J1818" s="3">
        <f t="shared" si="114"/>
        <v>-2.1653151010314731E-2</v>
      </c>
      <c r="K1818" s="2">
        <v>1894.66931</v>
      </c>
      <c r="L1818" s="2">
        <v>2101.9016799999999</v>
      </c>
      <c r="M1818" s="3">
        <f t="shared" si="115"/>
        <v>0.10937653811471715</v>
      </c>
    </row>
    <row r="1819" spans="1:13" x14ac:dyDescent="0.2">
      <c r="A1819" s="1" t="s">
        <v>7</v>
      </c>
      <c r="B1819" s="1" t="s">
        <v>29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130.61582000000001</v>
      </c>
      <c r="J1819" s="3">
        <f t="shared" si="114"/>
        <v>-1</v>
      </c>
      <c r="K1819" s="2">
        <v>67.512870000000007</v>
      </c>
      <c r="L1819" s="2">
        <v>206.75592</v>
      </c>
      <c r="M1819" s="3">
        <f t="shared" si="115"/>
        <v>2.0624667563384578</v>
      </c>
    </row>
    <row r="1820" spans="1:13" x14ac:dyDescent="0.2">
      <c r="A1820" s="1" t="s">
        <v>6</v>
      </c>
      <c r="B1820" s="1" t="s">
        <v>29</v>
      </c>
      <c r="C1820" s="2">
        <v>2.6468099999999999</v>
      </c>
      <c r="D1820" s="2">
        <v>0</v>
      </c>
      <c r="E1820" s="3">
        <f t="shared" si="112"/>
        <v>-1</v>
      </c>
      <c r="F1820" s="2">
        <v>703.63405</v>
      </c>
      <c r="G1820" s="2">
        <v>104.87918999999999</v>
      </c>
      <c r="H1820" s="3">
        <f t="shared" si="113"/>
        <v>-0.85094639749170753</v>
      </c>
      <c r="I1820" s="2">
        <v>407.37650000000002</v>
      </c>
      <c r="J1820" s="3">
        <f t="shared" si="114"/>
        <v>-0.74254972979541045</v>
      </c>
      <c r="K1820" s="2">
        <v>2084.5311099999999</v>
      </c>
      <c r="L1820" s="2">
        <v>1683.9185299999999</v>
      </c>
      <c r="M1820" s="3">
        <f t="shared" si="115"/>
        <v>-0.19218354577591312</v>
      </c>
    </row>
    <row r="1821" spans="1:13" x14ac:dyDescent="0.2">
      <c r="A1821" s="1" t="s">
        <v>5</v>
      </c>
      <c r="B1821" s="1" t="s">
        <v>29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6.6100000000000004E-3</v>
      </c>
      <c r="L1821" s="2">
        <v>0</v>
      </c>
      <c r="M1821" s="3">
        <f t="shared" si="115"/>
        <v>-1</v>
      </c>
    </row>
    <row r="1822" spans="1:13" x14ac:dyDescent="0.2">
      <c r="A1822" s="1" t="s">
        <v>4</v>
      </c>
      <c r="B1822" s="1" t="s">
        <v>29</v>
      </c>
      <c r="C1822" s="2">
        <v>0.97477999999999998</v>
      </c>
      <c r="D1822" s="2">
        <v>0</v>
      </c>
      <c r="E1822" s="3">
        <f t="shared" si="112"/>
        <v>-1</v>
      </c>
      <c r="F1822" s="2">
        <v>20.009499999999999</v>
      </c>
      <c r="G1822" s="2">
        <v>30.16112</v>
      </c>
      <c r="H1822" s="3">
        <f t="shared" si="113"/>
        <v>0.50734001349359059</v>
      </c>
      <c r="I1822" s="2">
        <v>2.99743</v>
      </c>
      <c r="J1822" s="3">
        <f t="shared" si="114"/>
        <v>9.0623267265624214</v>
      </c>
      <c r="K1822" s="2">
        <v>675.71249</v>
      </c>
      <c r="L1822" s="2">
        <v>455.48538000000002</v>
      </c>
      <c r="M1822" s="3">
        <f t="shared" si="115"/>
        <v>-0.32591836507269534</v>
      </c>
    </row>
    <row r="1823" spans="1:13" x14ac:dyDescent="0.2">
      <c r="A1823" s="1" t="s">
        <v>24</v>
      </c>
      <c r="B1823" s="1" t="s">
        <v>29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553.65902000000006</v>
      </c>
      <c r="L1823" s="2">
        <v>312.98876000000001</v>
      </c>
      <c r="M1823" s="3">
        <f t="shared" si="115"/>
        <v>-0.43469039843331736</v>
      </c>
    </row>
    <row r="1824" spans="1:13" x14ac:dyDescent="0.2">
      <c r="A1824" s="1" t="s">
        <v>3</v>
      </c>
      <c r="B1824" s="1" t="s">
        <v>29</v>
      </c>
      <c r="C1824" s="2">
        <v>0</v>
      </c>
      <c r="D1824" s="2">
        <v>0</v>
      </c>
      <c r="E1824" s="3" t="str">
        <f t="shared" si="112"/>
        <v/>
      </c>
      <c r="F1824" s="2">
        <v>19.645309999999998</v>
      </c>
      <c r="G1824" s="2">
        <v>0</v>
      </c>
      <c r="H1824" s="3">
        <f t="shared" si="113"/>
        <v>-1</v>
      </c>
      <c r="I1824" s="2">
        <v>0</v>
      </c>
      <c r="J1824" s="3" t="str">
        <f t="shared" si="114"/>
        <v/>
      </c>
      <c r="K1824" s="2">
        <v>40.920409999999997</v>
      </c>
      <c r="L1824" s="2">
        <v>1.4801599999999999</v>
      </c>
      <c r="M1824" s="3">
        <f t="shared" si="115"/>
        <v>-0.96382831941322189</v>
      </c>
    </row>
    <row r="1825" spans="1:13" x14ac:dyDescent="0.2">
      <c r="A1825" s="1" t="s">
        <v>2</v>
      </c>
      <c r="B1825" s="1" t="s">
        <v>29</v>
      </c>
      <c r="C1825" s="2">
        <v>23.59197</v>
      </c>
      <c r="D1825" s="2">
        <v>0</v>
      </c>
      <c r="E1825" s="3">
        <f t="shared" si="112"/>
        <v>-1</v>
      </c>
      <c r="F1825" s="2">
        <v>185.68585999999999</v>
      </c>
      <c r="G1825" s="2">
        <v>81.769139999999993</v>
      </c>
      <c r="H1825" s="3">
        <f t="shared" si="113"/>
        <v>-0.55963722816589268</v>
      </c>
      <c r="I1825" s="2">
        <v>105.19137000000001</v>
      </c>
      <c r="J1825" s="3">
        <f t="shared" si="114"/>
        <v>-0.22266303785186947</v>
      </c>
      <c r="K1825" s="2">
        <v>1088.43058</v>
      </c>
      <c r="L1825" s="2">
        <v>1313.6412</v>
      </c>
      <c r="M1825" s="3">
        <f t="shared" si="115"/>
        <v>0.20691316849991481</v>
      </c>
    </row>
    <row r="1826" spans="1:13" x14ac:dyDescent="0.2">
      <c r="A1826" s="1" t="s">
        <v>26</v>
      </c>
      <c r="B1826" s="1" t="s">
        <v>29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1.4474899999999999</v>
      </c>
      <c r="J1826" s="3">
        <f t="shared" si="114"/>
        <v>-1</v>
      </c>
      <c r="K1826" s="2">
        <v>0</v>
      </c>
      <c r="L1826" s="2">
        <v>62.722569999999997</v>
      </c>
      <c r="M1826" s="3" t="str">
        <f t="shared" si="115"/>
        <v/>
      </c>
    </row>
    <row r="1827" spans="1:13" x14ac:dyDescent="0.2">
      <c r="A1827" s="1" t="s">
        <v>30</v>
      </c>
      <c r="B1827" s="1" t="s">
        <v>29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6.3657599999999999</v>
      </c>
      <c r="J1827" s="3">
        <f t="shared" si="114"/>
        <v>-1</v>
      </c>
      <c r="K1827" s="2">
        <v>0</v>
      </c>
      <c r="L1827" s="2">
        <v>10.320489999999999</v>
      </c>
      <c r="M1827" s="3" t="str">
        <f t="shared" si="115"/>
        <v/>
      </c>
    </row>
    <row r="1828" spans="1:13" x14ac:dyDescent="0.2">
      <c r="A1828" s="6" t="s">
        <v>0</v>
      </c>
      <c r="B1828" s="6" t="s">
        <v>29</v>
      </c>
      <c r="C1828" s="5">
        <v>208.54118</v>
      </c>
      <c r="D1828" s="5">
        <v>0</v>
      </c>
      <c r="E1828" s="4">
        <f t="shared" si="112"/>
        <v>-1</v>
      </c>
      <c r="F1828" s="5">
        <v>4963.1057099999998</v>
      </c>
      <c r="G1828" s="5">
        <v>3818.47253</v>
      </c>
      <c r="H1828" s="4">
        <f t="shared" si="113"/>
        <v>-0.23062841029029779</v>
      </c>
      <c r="I1828" s="5">
        <v>3089.6707700000002</v>
      </c>
      <c r="J1828" s="4">
        <f t="shared" si="114"/>
        <v>0.23588330739847718</v>
      </c>
      <c r="K1828" s="5">
        <v>22967.131839999998</v>
      </c>
      <c r="L1828" s="5">
        <v>39126.870159999999</v>
      </c>
      <c r="M1828" s="4">
        <f t="shared" si="115"/>
        <v>0.70360280215119797</v>
      </c>
    </row>
    <row r="1829" spans="1:13" x14ac:dyDescent="0.2">
      <c r="A1829" s="1" t="s">
        <v>22</v>
      </c>
      <c r="B1829" s="1" t="s">
        <v>25</v>
      </c>
      <c r="C1829" s="2">
        <v>0</v>
      </c>
      <c r="D1829" s="2">
        <v>0</v>
      </c>
      <c r="E1829" s="3" t="str">
        <f t="shared" si="112"/>
        <v/>
      </c>
      <c r="F1829" s="2">
        <v>2.4299999999999999E-3</v>
      </c>
      <c r="G1829" s="2">
        <v>77.478269999999995</v>
      </c>
      <c r="H1829" s="3">
        <f t="shared" si="113"/>
        <v>31883.06172839506</v>
      </c>
      <c r="I1829" s="2">
        <v>20.354559999999999</v>
      </c>
      <c r="J1829" s="3">
        <f t="shared" si="114"/>
        <v>2.806433054804427</v>
      </c>
      <c r="K1829" s="2">
        <v>33.418590000000002</v>
      </c>
      <c r="L1829" s="2">
        <v>179.7629</v>
      </c>
      <c r="M1829" s="3">
        <f t="shared" si="115"/>
        <v>4.3791288022624535</v>
      </c>
    </row>
    <row r="1830" spans="1:13" x14ac:dyDescent="0.2">
      <c r="A1830" s="1" t="s">
        <v>21</v>
      </c>
      <c r="B1830" s="1" t="s">
        <v>25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27.807649999999999</v>
      </c>
      <c r="H1830" s="3" t="str">
        <f t="shared" si="113"/>
        <v/>
      </c>
      <c r="I1830" s="2">
        <v>8.4718699999999991</v>
      </c>
      <c r="J1830" s="3">
        <f t="shared" si="114"/>
        <v>2.2823508859319137</v>
      </c>
      <c r="K1830" s="2">
        <v>91.038030000000006</v>
      </c>
      <c r="L1830" s="2">
        <v>57.712879999999998</v>
      </c>
      <c r="M1830" s="3">
        <f t="shared" si="115"/>
        <v>-0.36605745972315096</v>
      </c>
    </row>
    <row r="1831" spans="1:13" x14ac:dyDescent="0.2">
      <c r="A1831" s="1" t="s">
        <v>20</v>
      </c>
      <c r="B1831" s="1" t="s">
        <v>25</v>
      </c>
      <c r="C1831" s="2">
        <v>8.6586700000000008</v>
      </c>
      <c r="D1831" s="2">
        <v>0</v>
      </c>
      <c r="E1831" s="3">
        <f t="shared" si="112"/>
        <v>-1</v>
      </c>
      <c r="F1831" s="2">
        <v>111.97956000000001</v>
      </c>
      <c r="G1831" s="2">
        <v>114.68724</v>
      </c>
      <c r="H1831" s="3">
        <f t="shared" si="113"/>
        <v>2.4180127158920817E-2</v>
      </c>
      <c r="I1831" s="2">
        <v>83.840109999999996</v>
      </c>
      <c r="J1831" s="3">
        <f t="shared" si="114"/>
        <v>0.36792807165925723</v>
      </c>
      <c r="K1831" s="2">
        <v>663.90480000000002</v>
      </c>
      <c r="L1831" s="2">
        <v>2176.2026500000002</v>
      </c>
      <c r="M1831" s="3">
        <f t="shared" si="115"/>
        <v>2.2778835911413808</v>
      </c>
    </row>
    <row r="1832" spans="1:13" x14ac:dyDescent="0.2">
      <c r="A1832" s="1" t="s">
        <v>19</v>
      </c>
      <c r="B1832" s="1" t="s">
        <v>25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0.20938999999999999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2.3770899999999999</v>
      </c>
      <c r="L1832" s="2">
        <v>50.691920000000003</v>
      </c>
      <c r="M1832" s="3">
        <f t="shared" si="115"/>
        <v>20.32520013966657</v>
      </c>
    </row>
    <row r="1833" spans="1:13" x14ac:dyDescent="0.2">
      <c r="A1833" s="1" t="s">
        <v>18</v>
      </c>
      <c r="B1833" s="1" t="s">
        <v>25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0</v>
      </c>
      <c r="L1833" s="2">
        <v>1.04375</v>
      </c>
      <c r="M1833" s="3" t="str">
        <f t="shared" si="115"/>
        <v/>
      </c>
    </row>
    <row r="1834" spans="1:13" x14ac:dyDescent="0.2">
      <c r="A1834" s="1" t="s">
        <v>17</v>
      </c>
      <c r="B1834" s="1" t="s">
        <v>25</v>
      </c>
      <c r="C1834" s="2">
        <v>0</v>
      </c>
      <c r="D1834" s="2">
        <v>0</v>
      </c>
      <c r="E1834" s="3" t="str">
        <f t="shared" si="112"/>
        <v/>
      </c>
      <c r="F1834" s="2">
        <v>10.045500000000001</v>
      </c>
      <c r="G1834" s="2">
        <v>58.225850000000001</v>
      </c>
      <c r="H1834" s="3">
        <f t="shared" si="113"/>
        <v>4.7962122343337814</v>
      </c>
      <c r="I1834" s="2">
        <v>33.320329999999998</v>
      </c>
      <c r="J1834" s="3">
        <f t="shared" si="114"/>
        <v>0.74745718304710684</v>
      </c>
      <c r="K1834" s="2">
        <v>373.79333000000003</v>
      </c>
      <c r="L1834" s="2">
        <v>496.69821999999999</v>
      </c>
      <c r="M1834" s="3">
        <f t="shared" si="115"/>
        <v>0.32880439573386711</v>
      </c>
    </row>
    <row r="1835" spans="1:13" x14ac:dyDescent="0.2">
      <c r="A1835" s="1" t="s">
        <v>15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47576.801290000003</v>
      </c>
      <c r="H1835" s="3" t="str">
        <f t="shared" si="113"/>
        <v/>
      </c>
      <c r="I1835" s="2">
        <v>19147.809590000001</v>
      </c>
      <c r="J1835" s="3">
        <f t="shared" si="114"/>
        <v>1.4847124714905839</v>
      </c>
      <c r="K1835" s="2">
        <v>56194.896489999999</v>
      </c>
      <c r="L1835" s="2">
        <v>190340.13065000001</v>
      </c>
      <c r="M1835" s="3">
        <f t="shared" si="115"/>
        <v>2.3871426506474913</v>
      </c>
    </row>
    <row r="1836" spans="1:13" x14ac:dyDescent="0.2">
      <c r="A1836" s="1" t="s">
        <v>14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0</v>
      </c>
      <c r="J1836" s="3" t="str">
        <f t="shared" si="114"/>
        <v/>
      </c>
      <c r="K1836" s="2">
        <v>101.38093000000001</v>
      </c>
      <c r="L1836" s="2">
        <v>0.16228000000000001</v>
      </c>
      <c r="M1836" s="3">
        <f t="shared" si="115"/>
        <v>-0.99839930448458103</v>
      </c>
    </row>
    <row r="1837" spans="1:13" x14ac:dyDescent="0.2">
      <c r="A1837" s="1" t="s">
        <v>13</v>
      </c>
      <c r="B1837" s="1" t="s">
        <v>25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53.405169999999998</v>
      </c>
      <c r="H1837" s="3" t="str">
        <f t="shared" si="113"/>
        <v/>
      </c>
      <c r="I1837" s="2">
        <v>10.755089999999999</v>
      </c>
      <c r="J1837" s="3">
        <f t="shared" si="114"/>
        <v>3.9655716502604816</v>
      </c>
      <c r="K1837" s="2">
        <v>91.332880000000003</v>
      </c>
      <c r="L1837" s="2">
        <v>1445.06522</v>
      </c>
      <c r="M1837" s="3">
        <f t="shared" si="115"/>
        <v>14.82196050316162</v>
      </c>
    </row>
    <row r="1838" spans="1:13" x14ac:dyDescent="0.2">
      <c r="A1838" s="1" t="s">
        <v>12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19.132439999999999</v>
      </c>
      <c r="J1838" s="3">
        <f t="shared" si="114"/>
        <v>-1</v>
      </c>
      <c r="K1838" s="2">
        <v>191.47429</v>
      </c>
      <c r="L1838" s="2">
        <v>163.15887000000001</v>
      </c>
      <c r="M1838" s="3">
        <f t="shared" si="115"/>
        <v>-0.14788105494476567</v>
      </c>
    </row>
    <row r="1839" spans="1:13" x14ac:dyDescent="0.2">
      <c r="A1839" s="1" t="s">
        <v>11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25.75638</v>
      </c>
      <c r="G1839" s="2">
        <v>415.56153</v>
      </c>
      <c r="H1839" s="3">
        <f t="shared" si="113"/>
        <v>15.134314294167115</v>
      </c>
      <c r="I1839" s="2">
        <v>3.5477400000000001</v>
      </c>
      <c r="J1839" s="3">
        <f t="shared" si="114"/>
        <v>116.13415582878113</v>
      </c>
      <c r="K1839" s="2">
        <v>380.72361999999998</v>
      </c>
      <c r="L1839" s="2">
        <v>741.73788999999999</v>
      </c>
      <c r="M1839" s="3">
        <f t="shared" si="115"/>
        <v>0.94823186961712547</v>
      </c>
    </row>
    <row r="1840" spans="1:13" x14ac:dyDescent="0.2">
      <c r="A1840" s="1" t="s">
        <v>10</v>
      </c>
      <c r="B1840" s="1" t="s">
        <v>25</v>
      </c>
      <c r="C1840" s="2">
        <v>29.49052</v>
      </c>
      <c r="D1840" s="2">
        <v>0</v>
      </c>
      <c r="E1840" s="3">
        <f t="shared" si="112"/>
        <v>-1</v>
      </c>
      <c r="F1840" s="2">
        <v>917.60779000000002</v>
      </c>
      <c r="G1840" s="2">
        <v>1193.53133</v>
      </c>
      <c r="H1840" s="3">
        <f t="shared" si="113"/>
        <v>0.30069877676169243</v>
      </c>
      <c r="I1840" s="2">
        <v>869.22555</v>
      </c>
      <c r="J1840" s="3">
        <f t="shared" si="114"/>
        <v>0.37309738536792891</v>
      </c>
      <c r="K1840" s="2">
        <v>8248.7721399999991</v>
      </c>
      <c r="L1840" s="2">
        <v>5317.1331300000002</v>
      </c>
      <c r="M1840" s="3">
        <f t="shared" si="115"/>
        <v>-0.35540307820892225</v>
      </c>
    </row>
    <row r="1841" spans="1:13" x14ac:dyDescent="0.2">
      <c r="A1841" s="1" t="s">
        <v>28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4.2400900000000004</v>
      </c>
      <c r="L1841" s="2">
        <v>1.4730099999999999</v>
      </c>
      <c r="M1841" s="3">
        <f t="shared" si="115"/>
        <v>-0.65259935520236612</v>
      </c>
    </row>
    <row r="1842" spans="1:13" x14ac:dyDescent="0.2">
      <c r="A1842" s="1" t="s">
        <v>9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153.96789000000001</v>
      </c>
      <c r="G1842" s="2">
        <v>851.60158999999999</v>
      </c>
      <c r="H1842" s="3">
        <f t="shared" si="113"/>
        <v>4.5310337109899992</v>
      </c>
      <c r="I1842" s="2">
        <v>470.14467999999999</v>
      </c>
      <c r="J1842" s="3">
        <f t="shared" si="114"/>
        <v>0.81136068582122411</v>
      </c>
      <c r="K1842" s="2">
        <v>1477.0888600000001</v>
      </c>
      <c r="L1842" s="2">
        <v>4121.6960900000004</v>
      </c>
      <c r="M1842" s="3">
        <f t="shared" si="115"/>
        <v>1.7904185060335505</v>
      </c>
    </row>
    <row r="1843" spans="1:13" x14ac:dyDescent="0.2">
      <c r="A1843" s="1" t="s">
        <v>8</v>
      </c>
      <c r="B1843" s="1" t="s">
        <v>25</v>
      </c>
      <c r="C1843" s="2">
        <v>1.14768</v>
      </c>
      <c r="D1843" s="2">
        <v>0</v>
      </c>
      <c r="E1843" s="3">
        <f t="shared" si="112"/>
        <v>-1</v>
      </c>
      <c r="F1843" s="2">
        <v>96.24109</v>
      </c>
      <c r="G1843" s="2">
        <v>212.70332999999999</v>
      </c>
      <c r="H1843" s="3">
        <f t="shared" si="113"/>
        <v>1.2101093202498019</v>
      </c>
      <c r="I1843" s="2">
        <v>81.625110000000006</v>
      </c>
      <c r="J1843" s="3">
        <f t="shared" si="114"/>
        <v>1.6058565801626483</v>
      </c>
      <c r="K1843" s="2">
        <v>1438.09799</v>
      </c>
      <c r="L1843" s="2">
        <v>1414.1182100000001</v>
      </c>
      <c r="M1843" s="3">
        <f t="shared" si="115"/>
        <v>-1.667464954874176E-2</v>
      </c>
    </row>
    <row r="1844" spans="1:13" x14ac:dyDescent="0.2">
      <c r="A1844" s="1" t="s">
        <v>7</v>
      </c>
      <c r="B1844" s="1" t="s">
        <v>25</v>
      </c>
      <c r="C1844" s="2">
        <v>0</v>
      </c>
      <c r="D1844" s="2">
        <v>0</v>
      </c>
      <c r="E1844" s="3" t="str">
        <f t="shared" si="112"/>
        <v/>
      </c>
      <c r="F1844" s="2">
        <v>0</v>
      </c>
      <c r="G1844" s="2">
        <v>33.014659999999999</v>
      </c>
      <c r="H1844" s="3" t="str">
        <f t="shared" si="113"/>
        <v/>
      </c>
      <c r="I1844" s="2">
        <v>0</v>
      </c>
      <c r="J1844" s="3" t="str">
        <f t="shared" si="114"/>
        <v/>
      </c>
      <c r="K1844" s="2">
        <v>17.007619999999999</v>
      </c>
      <c r="L1844" s="2">
        <v>45.991599999999998</v>
      </c>
      <c r="M1844" s="3">
        <f t="shared" si="115"/>
        <v>1.7041761281119876</v>
      </c>
    </row>
    <row r="1845" spans="1:13" x14ac:dyDescent="0.2">
      <c r="A1845" s="1" t="s">
        <v>6</v>
      </c>
      <c r="B1845" s="1" t="s">
        <v>25</v>
      </c>
      <c r="C1845" s="2">
        <v>3.7552099999999999</v>
      </c>
      <c r="D1845" s="2">
        <v>0</v>
      </c>
      <c r="E1845" s="3">
        <f t="shared" si="112"/>
        <v>-1</v>
      </c>
      <c r="F1845" s="2">
        <v>199.68834000000001</v>
      </c>
      <c r="G1845" s="2">
        <v>187.71098000000001</v>
      </c>
      <c r="H1845" s="3">
        <f t="shared" si="113"/>
        <v>-5.9980267250456354E-2</v>
      </c>
      <c r="I1845" s="2">
        <v>157.92771999999999</v>
      </c>
      <c r="J1845" s="3">
        <f t="shared" si="114"/>
        <v>0.18858791857439594</v>
      </c>
      <c r="K1845" s="2">
        <v>941.03895</v>
      </c>
      <c r="L1845" s="2">
        <v>1409.9842799999999</v>
      </c>
      <c r="M1845" s="3">
        <f t="shared" si="115"/>
        <v>0.49832722651915717</v>
      </c>
    </row>
    <row r="1846" spans="1:13" x14ac:dyDescent="0.2">
      <c r="A1846" s="1" t="s">
        <v>4</v>
      </c>
      <c r="B1846" s="1" t="s">
        <v>25</v>
      </c>
      <c r="C1846" s="2">
        <v>0</v>
      </c>
      <c r="D1846" s="2">
        <v>0</v>
      </c>
      <c r="E1846" s="3" t="str">
        <f t="shared" si="112"/>
        <v/>
      </c>
      <c r="F1846" s="2">
        <v>5.1796800000000003</v>
      </c>
      <c r="G1846" s="2">
        <v>16.206579999999999</v>
      </c>
      <c r="H1846" s="3">
        <f t="shared" si="113"/>
        <v>2.1288766873629257</v>
      </c>
      <c r="I1846" s="2">
        <v>13.58981</v>
      </c>
      <c r="J1846" s="3">
        <f t="shared" si="114"/>
        <v>0.19255383261428949</v>
      </c>
      <c r="K1846" s="2">
        <v>30.735050000000001</v>
      </c>
      <c r="L1846" s="2">
        <v>101.53905</v>
      </c>
      <c r="M1846" s="3">
        <f t="shared" si="115"/>
        <v>2.3036891106407831</v>
      </c>
    </row>
    <row r="1847" spans="1:13" x14ac:dyDescent="0.2">
      <c r="A1847" s="1" t="s">
        <v>24</v>
      </c>
      <c r="B1847" s="1" t="s">
        <v>25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0</v>
      </c>
      <c r="H1847" s="3" t="str">
        <f t="shared" si="113"/>
        <v/>
      </c>
      <c r="I1847" s="2">
        <v>0</v>
      </c>
      <c r="J1847" s="3" t="str">
        <f t="shared" si="114"/>
        <v/>
      </c>
      <c r="K1847" s="2">
        <v>0</v>
      </c>
      <c r="L1847" s="2">
        <v>22.68937</v>
      </c>
      <c r="M1847" s="3" t="str">
        <f t="shared" si="115"/>
        <v/>
      </c>
    </row>
    <row r="1848" spans="1:13" x14ac:dyDescent="0.2">
      <c r="A1848" s="1" t="s">
        <v>3</v>
      </c>
      <c r="B1848" s="1" t="s">
        <v>25</v>
      </c>
      <c r="C1848" s="2">
        <v>4.0761799999999999</v>
      </c>
      <c r="D1848" s="2">
        <v>0</v>
      </c>
      <c r="E1848" s="3">
        <f t="shared" si="112"/>
        <v>-1</v>
      </c>
      <c r="F1848" s="2">
        <v>158.98552000000001</v>
      </c>
      <c r="G1848" s="2">
        <v>287.18371000000002</v>
      </c>
      <c r="H1848" s="3">
        <f t="shared" si="113"/>
        <v>0.80635135828722015</v>
      </c>
      <c r="I1848" s="2">
        <v>85.469049999999996</v>
      </c>
      <c r="J1848" s="3">
        <f t="shared" si="114"/>
        <v>2.3600901144917374</v>
      </c>
      <c r="K1848" s="2">
        <v>971.87348999999995</v>
      </c>
      <c r="L1848" s="2">
        <v>1515.31944</v>
      </c>
      <c r="M1848" s="3">
        <f t="shared" si="115"/>
        <v>0.55917355045871253</v>
      </c>
    </row>
    <row r="1849" spans="1:13" x14ac:dyDescent="0.2">
      <c r="A1849" s="1" t="s">
        <v>27</v>
      </c>
      <c r="B1849" s="1" t="s">
        <v>25</v>
      </c>
      <c r="C1849" s="2">
        <v>14.95</v>
      </c>
      <c r="D1849" s="2">
        <v>0</v>
      </c>
      <c r="E1849" s="3">
        <f t="shared" si="112"/>
        <v>-1</v>
      </c>
      <c r="F1849" s="2">
        <v>440.64607000000001</v>
      </c>
      <c r="G1849" s="2">
        <v>318.34503000000001</v>
      </c>
      <c r="H1849" s="3">
        <f t="shared" si="113"/>
        <v>-0.27754937199371821</v>
      </c>
      <c r="I1849" s="2">
        <v>136.1798</v>
      </c>
      <c r="J1849" s="3">
        <f t="shared" si="114"/>
        <v>1.3376817266584324</v>
      </c>
      <c r="K1849" s="2">
        <v>1450.2724000000001</v>
      </c>
      <c r="L1849" s="2">
        <v>1430.0242900000001</v>
      </c>
      <c r="M1849" s="3">
        <f t="shared" si="115"/>
        <v>-1.3961590939743473E-2</v>
      </c>
    </row>
    <row r="1850" spans="1:13" x14ac:dyDescent="0.2">
      <c r="A1850" s="1" t="s">
        <v>2</v>
      </c>
      <c r="B1850" s="1" t="s">
        <v>25</v>
      </c>
      <c r="C1850" s="2">
        <v>0</v>
      </c>
      <c r="D1850" s="2">
        <v>0</v>
      </c>
      <c r="E1850" s="3" t="str">
        <f t="shared" si="112"/>
        <v/>
      </c>
      <c r="F1850" s="2">
        <v>67.719340000000003</v>
      </c>
      <c r="G1850" s="2">
        <v>47.040379999999999</v>
      </c>
      <c r="H1850" s="3">
        <f t="shared" si="113"/>
        <v>-0.30536269254839166</v>
      </c>
      <c r="I1850" s="2">
        <v>0</v>
      </c>
      <c r="J1850" s="3" t="str">
        <f t="shared" si="114"/>
        <v/>
      </c>
      <c r="K1850" s="2">
        <v>351.90357</v>
      </c>
      <c r="L1850" s="2">
        <v>264.06074000000001</v>
      </c>
      <c r="M1850" s="3">
        <f t="shared" si="115"/>
        <v>-0.24962187794798441</v>
      </c>
    </row>
    <row r="1851" spans="1:13" x14ac:dyDescent="0.2">
      <c r="A1851" s="1" t="s">
        <v>26</v>
      </c>
      <c r="B1851" s="1" t="s">
        <v>25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28.165130000000001</v>
      </c>
      <c r="L1851" s="2">
        <v>15.12861</v>
      </c>
      <c r="M1851" s="3">
        <f t="shared" si="115"/>
        <v>-0.46286028148991321</v>
      </c>
    </row>
    <row r="1852" spans="1:13" x14ac:dyDescent="0.2">
      <c r="A1852" s="6" t="s">
        <v>0</v>
      </c>
      <c r="B1852" s="6" t="s">
        <v>25</v>
      </c>
      <c r="C1852" s="5">
        <v>62.07826</v>
      </c>
      <c r="D1852" s="5">
        <v>0</v>
      </c>
      <c r="E1852" s="4">
        <f t="shared" si="112"/>
        <v>-1</v>
      </c>
      <c r="F1852" s="5">
        <v>2187.8195900000001</v>
      </c>
      <c r="G1852" s="5">
        <v>51471.513980000003</v>
      </c>
      <c r="H1852" s="4">
        <f t="shared" si="113"/>
        <v>22.526397795898703</v>
      </c>
      <c r="I1852" s="5">
        <v>21141.39345</v>
      </c>
      <c r="J1852" s="4">
        <f t="shared" si="114"/>
        <v>1.4346320455050234</v>
      </c>
      <c r="K1852" s="5">
        <v>73083.535340000002</v>
      </c>
      <c r="L1852" s="5">
        <v>211311.52505</v>
      </c>
      <c r="M1852" s="4">
        <f t="shared" si="115"/>
        <v>1.8913697738749811</v>
      </c>
    </row>
    <row r="1853" spans="1:13" x14ac:dyDescent="0.2">
      <c r="A1853" s="1" t="s">
        <v>22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4.5044000000000004</v>
      </c>
      <c r="G1853" s="2">
        <v>11.832319999999999</v>
      </c>
      <c r="H1853" s="3">
        <f t="shared" si="113"/>
        <v>1.626835982594796</v>
      </c>
      <c r="I1853" s="2">
        <v>1.30311</v>
      </c>
      <c r="J1853" s="3">
        <f t="shared" si="114"/>
        <v>8.0800623124678648</v>
      </c>
      <c r="K1853" s="2">
        <v>30.096779999999999</v>
      </c>
      <c r="L1853" s="2">
        <v>14.97601</v>
      </c>
      <c r="M1853" s="3">
        <f t="shared" si="115"/>
        <v>-0.50240490843206476</v>
      </c>
    </row>
    <row r="1854" spans="1:13" x14ac:dyDescent="0.2">
      <c r="A1854" s="1" t="s">
        <v>21</v>
      </c>
      <c r="B1854" s="1" t="s">
        <v>23</v>
      </c>
      <c r="C1854" s="2">
        <v>0</v>
      </c>
      <c r="D1854" s="2">
        <v>0</v>
      </c>
      <c r="E1854" s="3" t="str">
        <f t="shared" si="112"/>
        <v/>
      </c>
      <c r="F1854" s="2">
        <v>10.90765</v>
      </c>
      <c r="G1854" s="2">
        <v>0</v>
      </c>
      <c r="H1854" s="3">
        <f t="shared" si="113"/>
        <v>-1</v>
      </c>
      <c r="I1854" s="2">
        <v>9.5556300000000007</v>
      </c>
      <c r="J1854" s="3">
        <f t="shared" si="114"/>
        <v>-1</v>
      </c>
      <c r="K1854" s="2">
        <v>16.217269999999999</v>
      </c>
      <c r="L1854" s="2">
        <v>42.382429999999999</v>
      </c>
      <c r="M1854" s="3">
        <f t="shared" si="115"/>
        <v>1.6134133550221463</v>
      </c>
    </row>
    <row r="1855" spans="1:13" x14ac:dyDescent="0.2">
      <c r="A1855" s="1" t="s">
        <v>20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0.66496999999999995</v>
      </c>
      <c r="G1855" s="2">
        <v>0</v>
      </c>
      <c r="H1855" s="3">
        <f t="shared" si="113"/>
        <v>-1</v>
      </c>
      <c r="I1855" s="2">
        <v>1.52E-2</v>
      </c>
      <c r="J1855" s="3">
        <f t="shared" si="114"/>
        <v>-1</v>
      </c>
      <c r="K1855" s="2">
        <v>318.99025</v>
      </c>
      <c r="L1855" s="2">
        <v>44.983800000000002</v>
      </c>
      <c r="M1855" s="3">
        <f t="shared" si="115"/>
        <v>-0.85898064282529007</v>
      </c>
    </row>
    <row r="1856" spans="1:13" x14ac:dyDescent="0.2">
      <c r="A1856" s="1" t="s">
        <v>19</v>
      </c>
      <c r="B1856" s="1" t="s">
        <v>23</v>
      </c>
      <c r="C1856" s="2">
        <v>0</v>
      </c>
      <c r="D1856" s="2">
        <v>0</v>
      </c>
      <c r="E1856" s="3" t="str">
        <f t="shared" si="112"/>
        <v/>
      </c>
      <c r="F1856" s="2">
        <v>104.875</v>
      </c>
      <c r="G1856" s="2">
        <v>0</v>
      </c>
      <c r="H1856" s="3">
        <f t="shared" si="113"/>
        <v>-1</v>
      </c>
      <c r="I1856" s="2">
        <v>0</v>
      </c>
      <c r="J1856" s="3" t="str">
        <f t="shared" si="114"/>
        <v/>
      </c>
      <c r="K1856" s="2">
        <v>894.86076000000003</v>
      </c>
      <c r="L1856" s="2">
        <v>479.22784999999999</v>
      </c>
      <c r="M1856" s="3">
        <f t="shared" si="115"/>
        <v>-0.46446657243077683</v>
      </c>
    </row>
    <row r="1857" spans="1:13" x14ac:dyDescent="0.2">
      <c r="A1857" s="1" t="s">
        <v>17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17.187619999999999</v>
      </c>
      <c r="L1857" s="2">
        <v>1.53294</v>
      </c>
      <c r="M1857" s="3">
        <f t="shared" si="115"/>
        <v>-0.9108113863350481</v>
      </c>
    </row>
    <row r="1858" spans="1:13" x14ac:dyDescent="0.2">
      <c r="A1858" s="1" t="s">
        <v>14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0.12834000000000001</v>
      </c>
      <c r="G1858" s="2">
        <v>0</v>
      </c>
      <c r="H1858" s="3">
        <f t="shared" si="113"/>
        <v>-1</v>
      </c>
      <c r="I1858" s="2">
        <v>0</v>
      </c>
      <c r="J1858" s="3" t="str">
        <f t="shared" si="114"/>
        <v/>
      </c>
      <c r="K1858" s="2">
        <v>0.57403999999999999</v>
      </c>
      <c r="L1858" s="2">
        <v>4.0930000000000001E-2</v>
      </c>
      <c r="M1858" s="3">
        <f t="shared" si="115"/>
        <v>-0.92869834854713962</v>
      </c>
    </row>
    <row r="1859" spans="1:13" x14ac:dyDescent="0.2">
      <c r="A1859" s="1" t="s">
        <v>13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918.47906</v>
      </c>
      <c r="G1859" s="2">
        <v>0</v>
      </c>
      <c r="H1859" s="3">
        <f t="shared" si="113"/>
        <v>-1</v>
      </c>
      <c r="I1859" s="2">
        <v>11.96283</v>
      </c>
      <c r="J1859" s="3">
        <f t="shared" si="114"/>
        <v>-1</v>
      </c>
      <c r="K1859" s="2">
        <v>6620.6876199999997</v>
      </c>
      <c r="L1859" s="2">
        <v>810.61739</v>
      </c>
      <c r="M1859" s="3">
        <f t="shared" si="115"/>
        <v>-0.87756296074878093</v>
      </c>
    </row>
    <row r="1860" spans="1:13" x14ac:dyDescent="0.2">
      <c r="A1860" s="1" t="s">
        <v>12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172.25936999999999</v>
      </c>
      <c r="G1860" s="2">
        <v>239.50067000000001</v>
      </c>
      <c r="H1860" s="3">
        <f t="shared" si="113"/>
        <v>0.39034915778456658</v>
      </c>
      <c r="I1860" s="2">
        <v>292.60874999999999</v>
      </c>
      <c r="J1860" s="3">
        <f t="shared" si="114"/>
        <v>-0.18149860521942685</v>
      </c>
      <c r="K1860" s="2">
        <v>3103.2660599999999</v>
      </c>
      <c r="L1860" s="2">
        <v>2391.0796599999999</v>
      </c>
      <c r="M1860" s="3">
        <f t="shared" si="115"/>
        <v>-0.22949575905844177</v>
      </c>
    </row>
    <row r="1861" spans="1:13" x14ac:dyDescent="0.2">
      <c r="A1861" s="1" t="s">
        <v>11</v>
      </c>
      <c r="B1861" s="1" t="s">
        <v>23</v>
      </c>
      <c r="C1861" s="2">
        <v>0</v>
      </c>
      <c r="D1861" s="2">
        <v>0</v>
      </c>
      <c r="E1861" s="3" t="str">
        <f t="shared" ref="E1861:E1895" si="116">IF(C1861=0,"",(D1861/C1861-1))</f>
        <v/>
      </c>
      <c r="F1861" s="2">
        <v>31.643999999999998</v>
      </c>
      <c r="G1861" s="2">
        <v>0</v>
      </c>
      <c r="H1861" s="3">
        <f t="shared" ref="H1861:H1895" si="117">IF(F1861=0,"",(G1861/F1861-1))</f>
        <v>-1</v>
      </c>
      <c r="I1861" s="2">
        <v>0</v>
      </c>
      <c r="J1861" s="3" t="str">
        <f t="shared" ref="J1861:J1895" si="118">IF(I1861=0,"",(G1861/I1861-1))</f>
        <v/>
      </c>
      <c r="K1861" s="2">
        <v>287.02001999999999</v>
      </c>
      <c r="L1861" s="2">
        <v>9.4192</v>
      </c>
      <c r="M1861" s="3">
        <f t="shared" ref="M1861:M1895" si="119">IF(K1861=0,"",(L1861/K1861-1))</f>
        <v>-0.96718277700628685</v>
      </c>
    </row>
    <row r="1862" spans="1:13" x14ac:dyDescent="0.2">
      <c r="A1862" s="1" t="s">
        <v>10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1.34941</v>
      </c>
      <c r="G1862" s="2">
        <v>47.398470000000003</v>
      </c>
      <c r="H1862" s="3">
        <f t="shared" si="117"/>
        <v>34.12532884742221</v>
      </c>
      <c r="I1862" s="2">
        <v>1.79175</v>
      </c>
      <c r="J1862" s="3">
        <f t="shared" si="118"/>
        <v>25.453729593972376</v>
      </c>
      <c r="K1862" s="2">
        <v>94.826819999999998</v>
      </c>
      <c r="L1862" s="2">
        <v>182.22664</v>
      </c>
      <c r="M1862" s="3">
        <f t="shared" si="119"/>
        <v>0.92167827625138132</v>
      </c>
    </row>
    <row r="1863" spans="1:13" x14ac:dyDescent="0.2">
      <c r="A1863" s="1" t="s">
        <v>9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22.7712</v>
      </c>
      <c r="G1863" s="2">
        <v>0</v>
      </c>
      <c r="H1863" s="3">
        <f t="shared" si="117"/>
        <v>-1</v>
      </c>
      <c r="I1863" s="2">
        <v>2.37818</v>
      </c>
      <c r="J1863" s="3">
        <f t="shared" si="118"/>
        <v>-1</v>
      </c>
      <c r="K1863" s="2">
        <v>56.235379999999999</v>
      </c>
      <c r="L1863" s="2">
        <v>14.79576</v>
      </c>
      <c r="M1863" s="3">
        <f t="shared" si="119"/>
        <v>-0.73689588298327502</v>
      </c>
    </row>
    <row r="1864" spans="1:13" x14ac:dyDescent="0.2">
      <c r="A1864" s="1" t="s">
        <v>8</v>
      </c>
      <c r="B1864" s="1" t="s">
        <v>23</v>
      </c>
      <c r="C1864" s="2">
        <v>0</v>
      </c>
      <c r="D1864" s="2">
        <v>0</v>
      </c>
      <c r="E1864" s="3" t="str">
        <f t="shared" si="116"/>
        <v/>
      </c>
      <c r="F1864" s="2">
        <v>2.7928899999999999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124.06959999999999</v>
      </c>
      <c r="L1864" s="2">
        <v>3.0777299999999999</v>
      </c>
      <c r="M1864" s="3">
        <f t="shared" si="119"/>
        <v>-0.97519352041112406</v>
      </c>
    </row>
    <row r="1865" spans="1:13" x14ac:dyDescent="0.2">
      <c r="A1865" s="1" t="s">
        <v>7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201.78525999999999</v>
      </c>
      <c r="G1865" s="2">
        <v>208.27552</v>
      </c>
      <c r="H1865" s="3">
        <f t="shared" si="117"/>
        <v>3.2164192766111821E-2</v>
      </c>
      <c r="I1865" s="2">
        <v>88.873570000000001</v>
      </c>
      <c r="J1865" s="3">
        <f t="shared" si="118"/>
        <v>1.3435034735298697</v>
      </c>
      <c r="K1865" s="2">
        <v>565.60907999999995</v>
      </c>
      <c r="L1865" s="2">
        <v>913.24149</v>
      </c>
      <c r="M1865" s="3">
        <f t="shared" si="119"/>
        <v>0.61461603480623062</v>
      </c>
    </row>
    <row r="1866" spans="1:13" x14ac:dyDescent="0.2">
      <c r="A1866" s="1" t="s">
        <v>6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13.517620000000001</v>
      </c>
      <c r="G1866" s="2">
        <v>98.117810000000006</v>
      </c>
      <c r="H1866" s="3">
        <f t="shared" si="117"/>
        <v>6.2585122233055817</v>
      </c>
      <c r="I1866" s="2">
        <v>75.180000000000007</v>
      </c>
      <c r="J1866" s="3">
        <f t="shared" si="118"/>
        <v>0.3051052141527002</v>
      </c>
      <c r="K1866" s="2">
        <v>390.20346999999998</v>
      </c>
      <c r="L1866" s="2">
        <v>1144.2838200000001</v>
      </c>
      <c r="M1866" s="3">
        <f t="shared" si="119"/>
        <v>1.9325311228011381</v>
      </c>
    </row>
    <row r="1867" spans="1:13" x14ac:dyDescent="0.2">
      <c r="A1867" s="1" t="s">
        <v>5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2.0250000000000001E-2</v>
      </c>
      <c r="M1867" s="3" t="str">
        <f t="shared" si="119"/>
        <v/>
      </c>
    </row>
    <row r="1868" spans="1:13" x14ac:dyDescent="0.2">
      <c r="A1868" s="1" t="s">
        <v>4</v>
      </c>
      <c r="B1868" s="1" t="s">
        <v>23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159.54542000000001</v>
      </c>
      <c r="L1868" s="2">
        <v>188.50389999999999</v>
      </c>
      <c r="M1868" s="3">
        <f t="shared" si="119"/>
        <v>0.18150618175062605</v>
      </c>
    </row>
    <row r="1869" spans="1:13" x14ac:dyDescent="0.2">
      <c r="A1869" s="1" t="s">
        <v>24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335.58066000000002</v>
      </c>
      <c r="G1869" s="2">
        <v>0</v>
      </c>
      <c r="H1869" s="3">
        <f t="shared" si="117"/>
        <v>-1</v>
      </c>
      <c r="I1869" s="2">
        <v>0</v>
      </c>
      <c r="J1869" s="3" t="str">
        <f t="shared" si="118"/>
        <v/>
      </c>
      <c r="K1869" s="2">
        <v>2142.9976299999998</v>
      </c>
      <c r="L1869" s="2">
        <v>0</v>
      </c>
      <c r="M1869" s="3">
        <f t="shared" si="119"/>
        <v>-1</v>
      </c>
    </row>
    <row r="1870" spans="1:13" x14ac:dyDescent="0.2">
      <c r="A1870" s="1" t="s">
        <v>3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63.884399999999999</v>
      </c>
      <c r="L1870" s="2">
        <v>0</v>
      </c>
      <c r="M1870" s="3">
        <f t="shared" si="119"/>
        <v>-1</v>
      </c>
    </row>
    <row r="1871" spans="1:13" x14ac:dyDescent="0.2">
      <c r="A1871" s="1" t="s">
        <v>2</v>
      </c>
      <c r="B1871" s="1" t="s">
        <v>23</v>
      </c>
      <c r="C1871" s="2">
        <v>0</v>
      </c>
      <c r="D1871" s="2">
        <v>0</v>
      </c>
      <c r="E1871" s="3" t="str">
        <f t="shared" si="116"/>
        <v/>
      </c>
      <c r="F1871" s="2">
        <v>8.1862499999999994</v>
      </c>
      <c r="G1871" s="2">
        <v>0</v>
      </c>
      <c r="H1871" s="3">
        <f t="shared" si="117"/>
        <v>-1</v>
      </c>
      <c r="I1871" s="2">
        <v>3.0932499999999998</v>
      </c>
      <c r="J1871" s="3">
        <f t="shared" si="118"/>
        <v>-1</v>
      </c>
      <c r="K1871" s="2">
        <v>202.20126999999999</v>
      </c>
      <c r="L1871" s="2">
        <v>121.00443</v>
      </c>
      <c r="M1871" s="3">
        <f t="shared" si="119"/>
        <v>-0.40156444121246126</v>
      </c>
    </row>
    <row r="1872" spans="1:13" x14ac:dyDescent="0.2">
      <c r="A1872" s="6" t="s">
        <v>0</v>
      </c>
      <c r="B1872" s="6" t="s">
        <v>23</v>
      </c>
      <c r="C1872" s="5">
        <v>0</v>
      </c>
      <c r="D1872" s="5">
        <v>0</v>
      </c>
      <c r="E1872" s="4" t="str">
        <f t="shared" si="116"/>
        <v/>
      </c>
      <c r="F1872" s="5">
        <v>1829.4460799999999</v>
      </c>
      <c r="G1872" s="5">
        <v>605.12478999999996</v>
      </c>
      <c r="H1872" s="4">
        <f t="shared" si="117"/>
        <v>-0.66923059574404076</v>
      </c>
      <c r="I1872" s="5">
        <v>486.76227</v>
      </c>
      <c r="J1872" s="4">
        <f t="shared" si="118"/>
        <v>0.24316288935048314</v>
      </c>
      <c r="K1872" s="5">
        <v>15088.47349</v>
      </c>
      <c r="L1872" s="5">
        <v>6361.4142300000003</v>
      </c>
      <c r="M1872" s="4">
        <f t="shared" si="119"/>
        <v>-0.57839245738039202</v>
      </c>
    </row>
    <row r="1873" spans="1:13" x14ac:dyDescent="0.2">
      <c r="A1873" s="1" t="s">
        <v>22</v>
      </c>
      <c r="B1873" s="1" t="s">
        <v>1</v>
      </c>
      <c r="C1873" s="2">
        <v>24.51596</v>
      </c>
      <c r="D1873" s="2">
        <v>0</v>
      </c>
      <c r="E1873" s="3">
        <f t="shared" si="116"/>
        <v>-1</v>
      </c>
      <c r="F1873" s="2">
        <v>14837.886689999999</v>
      </c>
      <c r="G1873" s="2">
        <v>18303.338240000001</v>
      </c>
      <c r="H1873" s="3">
        <f t="shared" si="117"/>
        <v>0.23355425354040094</v>
      </c>
      <c r="I1873" s="2">
        <v>10442.530779999999</v>
      </c>
      <c r="J1873" s="3">
        <f t="shared" si="118"/>
        <v>0.75276842612284867</v>
      </c>
      <c r="K1873" s="2">
        <v>76872.469230000002</v>
      </c>
      <c r="L1873" s="2">
        <v>139477.64668000001</v>
      </c>
      <c r="M1873" s="3">
        <f t="shared" si="119"/>
        <v>0.81440310265938365</v>
      </c>
    </row>
    <row r="1874" spans="1:13" x14ac:dyDescent="0.2">
      <c r="A1874" s="1" t="s">
        <v>21</v>
      </c>
      <c r="B1874" s="1" t="s">
        <v>1</v>
      </c>
      <c r="C1874" s="2">
        <v>179.46906000000001</v>
      </c>
      <c r="D1874" s="2">
        <v>75.052530000000004</v>
      </c>
      <c r="E1874" s="3">
        <f t="shared" si="116"/>
        <v>-0.58180797291744879</v>
      </c>
      <c r="F1874" s="2">
        <v>2534.5128100000002</v>
      </c>
      <c r="G1874" s="2">
        <v>3937.85734</v>
      </c>
      <c r="H1874" s="3">
        <f t="shared" si="117"/>
        <v>0.55369399770364547</v>
      </c>
      <c r="I1874" s="2">
        <v>4341.7888199999998</v>
      </c>
      <c r="J1874" s="3">
        <f t="shared" si="118"/>
        <v>-9.303342395174341E-2</v>
      </c>
      <c r="K1874" s="2">
        <v>20914.711029999999</v>
      </c>
      <c r="L1874" s="2">
        <v>26570.235219999999</v>
      </c>
      <c r="M1874" s="3">
        <f t="shared" si="119"/>
        <v>0.27040890892002922</v>
      </c>
    </row>
    <row r="1875" spans="1:13" x14ac:dyDescent="0.2">
      <c r="A1875" s="1" t="s">
        <v>20</v>
      </c>
      <c r="B1875" s="1" t="s">
        <v>1</v>
      </c>
      <c r="C1875" s="2">
        <v>0</v>
      </c>
      <c r="D1875" s="2">
        <v>0</v>
      </c>
      <c r="E1875" s="3" t="str">
        <f t="shared" si="116"/>
        <v/>
      </c>
      <c r="F1875" s="2">
        <v>312.66579999999999</v>
      </c>
      <c r="G1875" s="2">
        <v>88.565520000000006</v>
      </c>
      <c r="H1875" s="3">
        <f t="shared" si="117"/>
        <v>-0.71674062209554101</v>
      </c>
      <c r="I1875" s="2">
        <v>250.33676</v>
      </c>
      <c r="J1875" s="3">
        <f t="shared" si="118"/>
        <v>-0.64621448324249298</v>
      </c>
      <c r="K1875" s="2">
        <v>2485.1677599999998</v>
      </c>
      <c r="L1875" s="2">
        <v>1455.72414</v>
      </c>
      <c r="M1875" s="3">
        <f t="shared" si="119"/>
        <v>-0.41423506153966838</v>
      </c>
    </row>
    <row r="1876" spans="1:13" x14ac:dyDescent="0.2">
      <c r="A1876" s="1" t="s">
        <v>19</v>
      </c>
      <c r="B1876" s="1" t="s">
        <v>1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5.0000000000000001E-4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3.41499</v>
      </c>
      <c r="L1876" s="2">
        <v>0.20455999999999999</v>
      </c>
      <c r="M1876" s="3">
        <f t="shared" si="119"/>
        <v>-0.94009938535691173</v>
      </c>
    </row>
    <row r="1877" spans="1:13" x14ac:dyDescent="0.2">
      <c r="A1877" s="1" t="s">
        <v>18</v>
      </c>
      <c r="B1877" s="1" t="s">
        <v>1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5.0000000000000001E-4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2.0327999999999999</v>
      </c>
      <c r="L1877" s="2">
        <v>1.1690000000000001E-2</v>
      </c>
      <c r="M1877" s="3">
        <f t="shared" si="119"/>
        <v>-0.99424931129476579</v>
      </c>
    </row>
    <row r="1878" spans="1:13" x14ac:dyDescent="0.2">
      <c r="A1878" s="1" t="s">
        <v>17</v>
      </c>
      <c r="B1878" s="1" t="s">
        <v>1</v>
      </c>
      <c r="C1878" s="2">
        <v>0</v>
      </c>
      <c r="D1878" s="2">
        <v>0</v>
      </c>
      <c r="E1878" s="3" t="str">
        <f t="shared" si="116"/>
        <v/>
      </c>
      <c r="F1878" s="2">
        <v>31.639289999999999</v>
      </c>
      <c r="G1878" s="2">
        <v>0</v>
      </c>
      <c r="H1878" s="3">
        <f t="shared" si="117"/>
        <v>-1</v>
      </c>
      <c r="I1878" s="2">
        <v>13.40854</v>
      </c>
      <c r="J1878" s="3">
        <f t="shared" si="118"/>
        <v>-1</v>
      </c>
      <c r="K1878" s="2">
        <v>195.54248999999999</v>
      </c>
      <c r="L1878" s="2">
        <v>78.726179999999999</v>
      </c>
      <c r="M1878" s="3">
        <f t="shared" si="119"/>
        <v>-0.59739604420502168</v>
      </c>
    </row>
    <row r="1879" spans="1:13" x14ac:dyDescent="0.2">
      <c r="A1879" s="1" t="s">
        <v>16</v>
      </c>
      <c r="B1879" s="1" t="s">
        <v>1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154.94999999999999</v>
      </c>
      <c r="L1879" s="2">
        <v>8</v>
      </c>
      <c r="M1879" s="3">
        <f t="shared" si="119"/>
        <v>-0.94837044207808974</v>
      </c>
    </row>
    <row r="1880" spans="1:13" x14ac:dyDescent="0.2">
      <c r="A1880" s="1" t="s">
        <v>15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1.375</v>
      </c>
      <c r="L1880" s="2">
        <v>0.19700000000000001</v>
      </c>
      <c r="M1880" s="3">
        <f t="shared" si="119"/>
        <v>-0.85672727272727278</v>
      </c>
    </row>
    <row r="1881" spans="1:13" x14ac:dyDescent="0.2">
      <c r="A1881" s="1" t="s">
        <v>14</v>
      </c>
      <c r="B1881" s="1" t="s">
        <v>1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1.9677199999999999</v>
      </c>
      <c r="L1881" s="2">
        <v>0</v>
      </c>
      <c r="M1881" s="3">
        <f t="shared" si="119"/>
        <v>-1</v>
      </c>
    </row>
    <row r="1882" spans="1:13" x14ac:dyDescent="0.2">
      <c r="A1882" s="1" t="s">
        <v>13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206.28614999999999</v>
      </c>
      <c r="G1882" s="2">
        <v>247.70072999999999</v>
      </c>
      <c r="H1882" s="3">
        <f t="shared" si="117"/>
        <v>0.20076277539718501</v>
      </c>
      <c r="I1882" s="2">
        <v>326.79021</v>
      </c>
      <c r="J1882" s="3">
        <f t="shared" si="118"/>
        <v>-0.24201912291068939</v>
      </c>
      <c r="K1882" s="2">
        <v>1374.96569</v>
      </c>
      <c r="L1882" s="2">
        <v>2348.7763</v>
      </c>
      <c r="M1882" s="3">
        <f t="shared" si="119"/>
        <v>0.70824357079048283</v>
      </c>
    </row>
    <row r="1883" spans="1:13" x14ac:dyDescent="0.2">
      <c r="A1883" s="1" t="s">
        <v>12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2.4880900000000001</v>
      </c>
      <c r="M1883" s="3" t="str">
        <f t="shared" si="119"/>
        <v/>
      </c>
    </row>
    <row r="1884" spans="1:13" x14ac:dyDescent="0.2">
      <c r="A1884" s="1" t="s">
        <v>11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477.31193000000002</v>
      </c>
      <c r="G1884" s="2">
        <v>1020.97429</v>
      </c>
      <c r="H1884" s="3">
        <f t="shared" si="117"/>
        <v>1.1390085305431188</v>
      </c>
      <c r="I1884" s="2">
        <v>564.20448999999996</v>
      </c>
      <c r="J1884" s="3">
        <f t="shared" si="118"/>
        <v>0.80958200102236</v>
      </c>
      <c r="K1884" s="2">
        <v>2738.1225599999998</v>
      </c>
      <c r="L1884" s="2">
        <v>4257.3570900000004</v>
      </c>
      <c r="M1884" s="3">
        <f t="shared" si="119"/>
        <v>0.55484533533809421</v>
      </c>
    </row>
    <row r="1885" spans="1:13" x14ac:dyDescent="0.2">
      <c r="A1885" s="1" t="s">
        <v>10</v>
      </c>
      <c r="B1885" s="1" t="s">
        <v>1</v>
      </c>
      <c r="C1885" s="2">
        <v>0.33548</v>
      </c>
      <c r="D1885" s="2">
        <v>0</v>
      </c>
      <c r="E1885" s="3">
        <f t="shared" si="116"/>
        <v>-1</v>
      </c>
      <c r="F1885" s="2">
        <v>985.25665000000004</v>
      </c>
      <c r="G1885" s="2">
        <v>1228.65363</v>
      </c>
      <c r="H1885" s="3">
        <f t="shared" si="117"/>
        <v>0.24703916487140676</v>
      </c>
      <c r="I1885" s="2">
        <v>1329.0922700000001</v>
      </c>
      <c r="J1885" s="3">
        <f t="shared" si="118"/>
        <v>-7.5569350802108026E-2</v>
      </c>
      <c r="K1885" s="2">
        <v>14277.58713</v>
      </c>
      <c r="L1885" s="2">
        <v>15976.03729</v>
      </c>
      <c r="M1885" s="3">
        <f t="shared" si="119"/>
        <v>0.11895918718865484</v>
      </c>
    </row>
    <row r="1886" spans="1:13" x14ac:dyDescent="0.2">
      <c r="A1886" s="1" t="s">
        <v>9</v>
      </c>
      <c r="B1886" s="1" t="s">
        <v>1</v>
      </c>
      <c r="C1886" s="2">
        <v>0</v>
      </c>
      <c r="D1886" s="2">
        <v>0</v>
      </c>
      <c r="E1886" s="3" t="str">
        <f t="shared" si="116"/>
        <v/>
      </c>
      <c r="F1886" s="2">
        <v>110.15405</v>
      </c>
      <c r="G1886" s="2">
        <v>201.91575</v>
      </c>
      <c r="H1886" s="3">
        <f t="shared" si="117"/>
        <v>0.83303065116534536</v>
      </c>
      <c r="I1886" s="2">
        <v>219.00139999999999</v>
      </c>
      <c r="J1886" s="3">
        <f t="shared" si="118"/>
        <v>-7.8016167933173008E-2</v>
      </c>
      <c r="K1886" s="2">
        <v>1193.48802</v>
      </c>
      <c r="L1886" s="2">
        <v>988.43463999999994</v>
      </c>
      <c r="M1886" s="3">
        <f t="shared" si="119"/>
        <v>-0.17181017032747425</v>
      </c>
    </row>
    <row r="1887" spans="1:13" x14ac:dyDescent="0.2">
      <c r="A1887" s="1" t="s">
        <v>8</v>
      </c>
      <c r="B1887" s="1" t="s">
        <v>1</v>
      </c>
      <c r="C1887" s="2">
        <v>390.83998000000003</v>
      </c>
      <c r="D1887" s="2">
        <v>0</v>
      </c>
      <c r="E1887" s="3">
        <f t="shared" si="116"/>
        <v>-1</v>
      </c>
      <c r="F1887" s="2">
        <v>721.71684000000005</v>
      </c>
      <c r="G1887" s="2">
        <v>1585.58195</v>
      </c>
      <c r="H1887" s="3">
        <f t="shared" si="117"/>
        <v>1.1969585052220757</v>
      </c>
      <c r="I1887" s="2">
        <v>138.52426</v>
      </c>
      <c r="J1887" s="3">
        <f t="shared" si="118"/>
        <v>10.446240174825695</v>
      </c>
      <c r="K1887" s="2">
        <v>4362.5762100000002</v>
      </c>
      <c r="L1887" s="2">
        <v>6227.4449800000002</v>
      </c>
      <c r="M1887" s="3">
        <f t="shared" si="119"/>
        <v>0.42746961433597508</v>
      </c>
    </row>
    <row r="1888" spans="1:13" x14ac:dyDescent="0.2">
      <c r="A1888" s="1" t="s">
        <v>7</v>
      </c>
      <c r="B1888" s="1" t="s">
        <v>1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395.38047999999998</v>
      </c>
      <c r="L1888" s="2">
        <v>0</v>
      </c>
      <c r="M1888" s="3">
        <f t="shared" si="119"/>
        <v>-1</v>
      </c>
    </row>
    <row r="1889" spans="1:13" x14ac:dyDescent="0.2">
      <c r="A1889" s="1" t="s">
        <v>6</v>
      </c>
      <c r="B1889" s="1" t="s">
        <v>1</v>
      </c>
      <c r="C1889" s="2">
        <v>30.875</v>
      </c>
      <c r="D1889" s="2">
        <v>0</v>
      </c>
      <c r="E1889" s="3">
        <f t="shared" si="116"/>
        <v>-1</v>
      </c>
      <c r="F1889" s="2">
        <v>605.41999999999996</v>
      </c>
      <c r="G1889" s="2">
        <v>209.9811</v>
      </c>
      <c r="H1889" s="3">
        <f t="shared" si="117"/>
        <v>-0.65316457996101884</v>
      </c>
      <c r="I1889" s="2">
        <v>214.45045999999999</v>
      </c>
      <c r="J1889" s="3">
        <f t="shared" si="118"/>
        <v>-2.0840990501955536E-2</v>
      </c>
      <c r="K1889" s="2">
        <v>4045.2629299999999</v>
      </c>
      <c r="L1889" s="2">
        <v>1653.29594</v>
      </c>
      <c r="M1889" s="3">
        <f t="shared" si="119"/>
        <v>-0.59130074642638863</v>
      </c>
    </row>
    <row r="1890" spans="1:13" x14ac:dyDescent="0.2">
      <c r="A1890" s="1" t="s">
        <v>5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2.205E-2</v>
      </c>
      <c r="L1890" s="2">
        <v>0</v>
      </c>
      <c r="M1890" s="3">
        <f t="shared" si="119"/>
        <v>-1</v>
      </c>
    </row>
    <row r="1891" spans="1:13" x14ac:dyDescent="0.2">
      <c r="A1891" s="1" t="s">
        <v>4</v>
      </c>
      <c r="B1891" s="1" t="s">
        <v>1</v>
      </c>
      <c r="C1891" s="2">
        <v>0</v>
      </c>
      <c r="D1891" s="2">
        <v>0</v>
      </c>
      <c r="E1891" s="3" t="str">
        <f t="shared" si="116"/>
        <v/>
      </c>
      <c r="F1891" s="2">
        <v>215.61987999999999</v>
      </c>
      <c r="G1891" s="2">
        <v>261.45645000000002</v>
      </c>
      <c r="H1891" s="3">
        <f t="shared" si="117"/>
        <v>0.21258044480870697</v>
      </c>
      <c r="I1891" s="2">
        <v>264.18115999999998</v>
      </c>
      <c r="J1891" s="3">
        <f t="shared" si="118"/>
        <v>-1.0313793761826062E-2</v>
      </c>
      <c r="K1891" s="2">
        <v>1428.5778800000001</v>
      </c>
      <c r="L1891" s="2">
        <v>2463.5511999999999</v>
      </c>
      <c r="M1891" s="3">
        <f t="shared" si="119"/>
        <v>0.72447805225711592</v>
      </c>
    </row>
    <row r="1892" spans="1:13" x14ac:dyDescent="0.2">
      <c r="A1892" s="1" t="s">
        <v>3</v>
      </c>
      <c r="B1892" s="1" t="s">
        <v>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232.41583</v>
      </c>
      <c r="H1892" s="3" t="str">
        <f t="shared" si="117"/>
        <v/>
      </c>
      <c r="I1892" s="2">
        <v>590.11770000000001</v>
      </c>
      <c r="J1892" s="3">
        <f t="shared" si="118"/>
        <v>-0.60615343345912187</v>
      </c>
      <c r="K1892" s="2">
        <v>1556.7663500000001</v>
      </c>
      <c r="L1892" s="2">
        <v>1798.4078</v>
      </c>
      <c r="M1892" s="3">
        <f t="shared" si="119"/>
        <v>0.15522011379549649</v>
      </c>
    </row>
    <row r="1893" spans="1:13" x14ac:dyDescent="0.2">
      <c r="A1893" s="1" t="s">
        <v>2</v>
      </c>
      <c r="B1893" s="1" t="s">
        <v>1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1.78</v>
      </c>
      <c r="L1893" s="2">
        <v>2.9430000000000001E-2</v>
      </c>
      <c r="M1893" s="3">
        <f t="shared" si="119"/>
        <v>-0.9834662921348315</v>
      </c>
    </row>
    <row r="1894" spans="1:13" x14ac:dyDescent="0.2">
      <c r="A1894" s="6" t="s">
        <v>0</v>
      </c>
      <c r="B1894" s="6" t="s">
        <v>1</v>
      </c>
      <c r="C1894" s="5">
        <v>626.03548000000001</v>
      </c>
      <c r="D1894" s="5">
        <v>75.052530000000004</v>
      </c>
      <c r="E1894" s="4">
        <f t="shared" si="116"/>
        <v>-0.88011457433690499</v>
      </c>
      <c r="F1894" s="5">
        <v>21038.470089999999</v>
      </c>
      <c r="G1894" s="5">
        <v>27318.44183</v>
      </c>
      <c r="H1894" s="4">
        <f t="shared" si="117"/>
        <v>0.2984994494911013</v>
      </c>
      <c r="I1894" s="5">
        <v>18694.42685</v>
      </c>
      <c r="J1894" s="4">
        <f t="shared" si="118"/>
        <v>0.46131475702342817</v>
      </c>
      <c r="K1894" s="5">
        <v>132006.16032</v>
      </c>
      <c r="L1894" s="5">
        <v>203306.56823</v>
      </c>
      <c r="M1894" s="4">
        <f t="shared" si="119"/>
        <v>0.54012939803080862</v>
      </c>
    </row>
    <row r="1895" spans="1:13" x14ac:dyDescent="0.2">
      <c r="A1895" s="6" t="s">
        <v>0</v>
      </c>
      <c r="B1895" s="6"/>
      <c r="C1895" s="5">
        <v>542335.31533000001</v>
      </c>
      <c r="D1895" s="5">
        <v>125764.08648</v>
      </c>
      <c r="E1895" s="4">
        <f t="shared" si="116"/>
        <v>-0.76810640405470343</v>
      </c>
      <c r="F1895" s="5">
        <v>11117663.19036</v>
      </c>
      <c r="G1895" s="5">
        <v>12439487.14824</v>
      </c>
      <c r="H1895" s="4">
        <f t="shared" si="117"/>
        <v>0.11889404592020192</v>
      </c>
      <c r="I1895" s="5">
        <v>11453961.55153</v>
      </c>
      <c r="J1895" s="4">
        <f t="shared" si="118"/>
        <v>8.6042334983947644E-2</v>
      </c>
      <c r="K1895" s="5">
        <v>85232917.333199993</v>
      </c>
      <c r="L1895" s="5">
        <v>95424754.851669997</v>
      </c>
      <c r="M1895" s="4">
        <f t="shared" si="119"/>
        <v>0.11957630733941893</v>
      </c>
    </row>
    <row r="1896" spans="1:13" x14ac:dyDescent="0.2">
      <c r="A1896" s="1" t="s">
        <v>3</v>
      </c>
      <c r="B1896" s="1" t="s">
        <v>1</v>
      </c>
      <c r="C1896" s="2">
        <v>0</v>
      </c>
      <c r="D1896" s="2">
        <v>0</v>
      </c>
      <c r="E1896" s="3" t="str">
        <f t="shared" ref="E1861:E1899" si="120">IF(C1896=0,"",(D1896/C1896-1))</f>
        <v/>
      </c>
      <c r="F1896" s="2">
        <v>339.59041000000002</v>
      </c>
      <c r="G1896" s="2">
        <v>590.11770000000001</v>
      </c>
      <c r="H1896" s="3">
        <f t="shared" ref="H1861:H1899" si="121">IF(F1896=0,"",(G1896/F1896-1))</f>
        <v>0.73773370101941338</v>
      </c>
      <c r="I1896" s="2">
        <v>71.992959999999997</v>
      </c>
      <c r="J1896" s="3">
        <f t="shared" ref="J1861:J1899" si="122">IF(I1896=0,"",(G1896/I1896-1))</f>
        <v>7.1968806394403018</v>
      </c>
      <c r="K1896" s="2">
        <v>1556.7663500000001</v>
      </c>
      <c r="L1896" s="2">
        <v>1565.99197</v>
      </c>
      <c r="M1896" s="3">
        <f t="shared" ref="M1861:M1899" si="123">IF(K1896=0,"",(L1896/K1896-1))</f>
        <v>5.9261429950614453E-3</v>
      </c>
    </row>
    <row r="1897" spans="1:13" x14ac:dyDescent="0.2">
      <c r="A1897" s="1" t="s">
        <v>2</v>
      </c>
      <c r="B1897" s="1" t="s">
        <v>1</v>
      </c>
      <c r="C1897" s="2">
        <v>0</v>
      </c>
      <c r="D1897" s="2">
        <v>0</v>
      </c>
      <c r="E1897" s="3" t="str">
        <f t="shared" si="120"/>
        <v/>
      </c>
      <c r="F1897" s="2">
        <v>0</v>
      </c>
      <c r="G1897" s="2">
        <v>0</v>
      </c>
      <c r="H1897" s="3" t="str">
        <f t="shared" si="121"/>
        <v/>
      </c>
      <c r="I1897" s="2">
        <v>0</v>
      </c>
      <c r="J1897" s="3" t="str">
        <f t="shared" si="122"/>
        <v/>
      </c>
      <c r="K1897" s="2">
        <v>1.78</v>
      </c>
      <c r="L1897" s="2">
        <v>2.9430000000000001E-2</v>
      </c>
      <c r="M1897" s="3">
        <f t="shared" si="123"/>
        <v>-0.9834662921348315</v>
      </c>
    </row>
    <row r="1898" spans="1:13" x14ac:dyDescent="0.2">
      <c r="A1898" s="6" t="s">
        <v>0</v>
      </c>
      <c r="B1898" s="6" t="s">
        <v>1</v>
      </c>
      <c r="C1898" s="5">
        <v>0</v>
      </c>
      <c r="D1898" s="5">
        <v>162.43915000000001</v>
      </c>
      <c r="E1898" s="4" t="str">
        <f t="shared" si="120"/>
        <v/>
      </c>
      <c r="F1898" s="5">
        <v>16833.96557</v>
      </c>
      <c r="G1898" s="5">
        <v>18694.42685</v>
      </c>
      <c r="H1898" s="4">
        <f t="shared" si="121"/>
        <v>0.11051830136302221</v>
      </c>
      <c r="I1898" s="5">
        <v>37127.561479999997</v>
      </c>
      <c r="J1898" s="4">
        <f t="shared" si="122"/>
        <v>-0.4964811556484694</v>
      </c>
      <c r="K1898" s="5">
        <v>110967.69022999999</v>
      </c>
      <c r="L1898" s="5">
        <v>175988.12640000001</v>
      </c>
      <c r="M1898" s="4">
        <f t="shared" si="123"/>
        <v>0.58594025013257256</v>
      </c>
    </row>
    <row r="1899" spans="1:13" x14ac:dyDescent="0.2">
      <c r="A1899" s="6" t="s">
        <v>0</v>
      </c>
      <c r="B1899" s="6"/>
      <c r="C1899" s="5">
        <v>3034.4923600000002</v>
      </c>
      <c r="D1899" s="5">
        <v>535664.08236999996</v>
      </c>
      <c r="E1899" s="4">
        <f t="shared" si="120"/>
        <v>175.52510496681558</v>
      </c>
      <c r="F1899" s="5">
        <v>8742326.9076300003</v>
      </c>
      <c r="G1899" s="5">
        <v>11473657.85712</v>
      </c>
      <c r="H1899" s="4">
        <f t="shared" si="121"/>
        <v>0.31242608270644601</v>
      </c>
      <c r="I1899" s="5">
        <v>12041407.68416</v>
      </c>
      <c r="J1899" s="4">
        <f t="shared" si="122"/>
        <v>-4.7149788623704891E-2</v>
      </c>
      <c r="K1899" s="5">
        <v>74116579.048289999</v>
      </c>
      <c r="L1899" s="5">
        <v>83014192.484510005</v>
      </c>
      <c r="M1899" s="4">
        <f t="shared" si="123"/>
        <v>0.12004889527379348</v>
      </c>
    </row>
    <row r="1900" spans="1:13" x14ac:dyDescent="0.2">
      <c r="C1900" s="2"/>
      <c r="D1900" s="2"/>
      <c r="E1900" s="3" t="str">
        <f t="shared" ref="E1900:E1919" si="124">IF(C1900=0,"",(D1900/C1900-1))</f>
        <v/>
      </c>
      <c r="F1900" s="2"/>
      <c r="G1900" s="2"/>
      <c r="H1900" s="3" t="str">
        <f t="shared" ref="H1900:H1919" si="125">IF(F1900=0,"",(G1900/F1900-1))</f>
        <v/>
      </c>
      <c r="I1900" s="2"/>
      <c r="J1900" s="3" t="str">
        <f t="shared" ref="J1900:J1919" si="126">IF(I1900=0,"",(G1900/I1900-1))</f>
        <v/>
      </c>
      <c r="K1900" s="2"/>
      <c r="L1900" s="2"/>
      <c r="M1900" s="3" t="str">
        <f t="shared" ref="M1900:M1919" si="127">IF(K1900=0,"",(L1900/K1900-1))</f>
        <v/>
      </c>
    </row>
    <row r="1901" spans="1:13" x14ac:dyDescent="0.2">
      <c r="C1901" s="2"/>
      <c r="D1901" s="2"/>
      <c r="E1901" s="3" t="str">
        <f t="shared" si="124"/>
        <v/>
      </c>
      <c r="F1901" s="2"/>
      <c r="G1901" s="2"/>
      <c r="H1901" s="3" t="str">
        <f t="shared" si="125"/>
        <v/>
      </c>
      <c r="I1901" s="2"/>
      <c r="J1901" s="3" t="str">
        <f t="shared" si="126"/>
        <v/>
      </c>
      <c r="K1901" s="2"/>
      <c r="L1901" s="2"/>
      <c r="M1901" s="3" t="str">
        <f t="shared" si="127"/>
        <v/>
      </c>
    </row>
    <row r="1902" spans="1:13" x14ac:dyDescent="0.2">
      <c r="C1902" s="2"/>
      <c r="D1902" s="2"/>
      <c r="E1902" s="3" t="str">
        <f t="shared" si="124"/>
        <v/>
      </c>
      <c r="F1902" s="2"/>
      <c r="G1902" s="2"/>
      <c r="H1902" s="3" t="str">
        <f t="shared" si="125"/>
        <v/>
      </c>
      <c r="I1902" s="2"/>
      <c r="J1902" s="3" t="str">
        <f t="shared" si="126"/>
        <v/>
      </c>
      <c r="K1902" s="2"/>
      <c r="L1902" s="2"/>
      <c r="M1902" s="3" t="str">
        <f t="shared" si="127"/>
        <v/>
      </c>
    </row>
    <row r="1903" spans="1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1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si="124"/>
        <v/>
      </c>
      <c r="F1917" s="2"/>
      <c r="G1917" s="2"/>
      <c r="H1917" s="3" t="str">
        <f t="shared" si="125"/>
        <v/>
      </c>
      <c r="I1917" s="2"/>
      <c r="J1917" s="3" t="str">
        <f t="shared" si="126"/>
        <v/>
      </c>
      <c r="K1917" s="2"/>
      <c r="L1917" s="2"/>
      <c r="M1917" s="3" t="str">
        <f t="shared" si="127"/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ref="E1920:E1983" si="128">IF(C1920=0,"",(D1920/C1920-1))</f>
        <v/>
      </c>
      <c r="F1920" s="2"/>
      <c r="G1920" s="2"/>
      <c r="H1920" s="3" t="str">
        <f t="shared" ref="H1920:H1983" si="129">IF(F1920=0,"",(G1920/F1920-1))</f>
        <v/>
      </c>
      <c r="I1920" s="2"/>
      <c r="J1920" s="3" t="str">
        <f t="shared" ref="J1920:J1983" si="130">IF(I1920=0,"",(G1920/I1920-1))</f>
        <v/>
      </c>
      <c r="K1920" s="2"/>
      <c r="L1920" s="2"/>
      <c r="M1920" s="3" t="str">
        <f t="shared" ref="M1920:M1983" si="131">IF(K1920=0,"",(L1920/K1920-1))</f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si="128"/>
        <v/>
      </c>
      <c r="F1925" s="2"/>
      <c r="G1925" s="2"/>
      <c r="H1925" s="3" t="str">
        <f t="shared" si="129"/>
        <v/>
      </c>
      <c r="I1925" s="2"/>
      <c r="J1925" s="3" t="str">
        <f t="shared" si="130"/>
        <v/>
      </c>
      <c r="K1925" s="2"/>
      <c r="L1925" s="2"/>
      <c r="M1925" s="3" t="str">
        <f t="shared" si="131"/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si="128"/>
        <v/>
      </c>
      <c r="F1981" s="2"/>
      <c r="G1981" s="2"/>
      <c r="H1981" s="3" t="str">
        <f t="shared" si="129"/>
        <v/>
      </c>
      <c r="I1981" s="2"/>
      <c r="J1981" s="3" t="str">
        <f t="shared" si="130"/>
        <v/>
      </c>
      <c r="K1981" s="2"/>
      <c r="L1981" s="2"/>
      <c r="M1981" s="3" t="str">
        <f t="shared" si="131"/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ref="E1984:E2047" si="132">IF(C1984=0,"",(D1984/C1984-1))</f>
        <v/>
      </c>
      <c r="F1984" s="2"/>
      <c r="G1984" s="2"/>
      <c r="H1984" s="3" t="str">
        <f t="shared" ref="H1984:H2047" si="133">IF(F1984=0,"",(G1984/F1984-1))</f>
        <v/>
      </c>
      <c r="I1984" s="2"/>
      <c r="J1984" s="3" t="str">
        <f t="shared" ref="J1984:J2047" si="134">IF(I1984=0,"",(G1984/I1984-1))</f>
        <v/>
      </c>
      <c r="K1984" s="2"/>
      <c r="L1984" s="2"/>
      <c r="M1984" s="3" t="str">
        <f t="shared" ref="M1984:M2047" si="135">IF(K1984=0,"",(L1984/K1984-1))</f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si="132"/>
        <v/>
      </c>
      <c r="F1989" s="2"/>
      <c r="G1989" s="2"/>
      <c r="H1989" s="3" t="str">
        <f t="shared" si="133"/>
        <v/>
      </c>
      <c r="I1989" s="2"/>
      <c r="J1989" s="3" t="str">
        <f t="shared" si="134"/>
        <v/>
      </c>
      <c r="K1989" s="2"/>
      <c r="L1989" s="2"/>
      <c r="M1989" s="3" t="str">
        <f t="shared" si="135"/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si="132"/>
        <v/>
      </c>
      <c r="F2045" s="2"/>
      <c r="G2045" s="2"/>
      <c r="H2045" s="3" t="str">
        <f t="shared" si="133"/>
        <v/>
      </c>
      <c r="I2045" s="2"/>
      <c r="J2045" s="3" t="str">
        <f t="shared" si="134"/>
        <v/>
      </c>
      <c r="K2045" s="2"/>
      <c r="L2045" s="2"/>
      <c r="M2045" s="3" t="str">
        <f t="shared" si="135"/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ref="E2048:E2111" si="136">IF(C2048=0,"",(D2048/C2048-1))</f>
        <v/>
      </c>
      <c r="F2048" s="2"/>
      <c r="G2048" s="2"/>
      <c r="H2048" s="3" t="str">
        <f t="shared" ref="H2048:H2111" si="137">IF(F2048=0,"",(G2048/F2048-1))</f>
        <v/>
      </c>
      <c r="I2048" s="2"/>
      <c r="J2048" s="3" t="str">
        <f t="shared" ref="J2048:J2111" si="138">IF(I2048=0,"",(G2048/I2048-1))</f>
        <v/>
      </c>
      <c r="K2048" s="2"/>
      <c r="L2048" s="2"/>
      <c r="M2048" s="3" t="str">
        <f t="shared" ref="M2048:M2111" si="139">IF(K2048=0,"",(L2048/K2048-1))</f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si="136"/>
        <v/>
      </c>
      <c r="F2053" s="2"/>
      <c r="G2053" s="2"/>
      <c r="H2053" s="3" t="str">
        <f t="shared" si="137"/>
        <v/>
      </c>
      <c r="I2053" s="2"/>
      <c r="J2053" s="3" t="str">
        <f t="shared" si="138"/>
        <v/>
      </c>
      <c r="K2053" s="2"/>
      <c r="L2053" s="2"/>
      <c r="M2053" s="3" t="str">
        <f t="shared" si="139"/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si="136"/>
        <v/>
      </c>
      <c r="F2109" s="2"/>
      <c r="G2109" s="2"/>
      <c r="H2109" s="3" t="str">
        <f t="shared" si="137"/>
        <v/>
      </c>
      <c r="I2109" s="2"/>
      <c r="J2109" s="3" t="str">
        <f t="shared" si="138"/>
        <v/>
      </c>
      <c r="K2109" s="2"/>
      <c r="L2109" s="2"/>
      <c r="M2109" s="3" t="str">
        <f t="shared" si="139"/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ref="E2112:E2175" si="140">IF(C2112=0,"",(D2112/C2112-1))</f>
        <v/>
      </c>
      <c r="F2112" s="2"/>
      <c r="G2112" s="2"/>
      <c r="H2112" s="3" t="str">
        <f t="shared" ref="H2112:H2175" si="141">IF(F2112=0,"",(G2112/F2112-1))</f>
        <v/>
      </c>
      <c r="I2112" s="2"/>
      <c r="J2112" s="3" t="str">
        <f t="shared" ref="J2112:J2175" si="142">IF(I2112=0,"",(G2112/I2112-1))</f>
        <v/>
      </c>
      <c r="K2112" s="2"/>
      <c r="L2112" s="2"/>
      <c r="M2112" s="3" t="str">
        <f t="shared" ref="M2112:M2175" si="143">IF(K2112=0,"",(L2112/K2112-1))</f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si="140"/>
        <v/>
      </c>
      <c r="F2117" s="2"/>
      <c r="G2117" s="2"/>
      <c r="H2117" s="3" t="str">
        <f t="shared" si="141"/>
        <v/>
      </c>
      <c r="I2117" s="2"/>
      <c r="J2117" s="3" t="str">
        <f t="shared" si="142"/>
        <v/>
      </c>
      <c r="K2117" s="2"/>
      <c r="L2117" s="2"/>
      <c r="M2117" s="3" t="str">
        <f t="shared" si="143"/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si="140"/>
        <v/>
      </c>
      <c r="F2173" s="2"/>
      <c r="G2173" s="2"/>
      <c r="H2173" s="3" t="str">
        <f t="shared" si="141"/>
        <v/>
      </c>
      <c r="I2173" s="2"/>
      <c r="J2173" s="3" t="str">
        <f t="shared" si="142"/>
        <v/>
      </c>
      <c r="K2173" s="2"/>
      <c r="L2173" s="2"/>
      <c r="M2173" s="3" t="str">
        <f t="shared" si="143"/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ref="E2176:E2239" si="144">IF(C2176=0,"",(D2176/C2176-1))</f>
        <v/>
      </c>
      <c r="F2176" s="2"/>
      <c r="G2176" s="2"/>
      <c r="H2176" s="3" t="str">
        <f t="shared" ref="H2176:H2239" si="145">IF(F2176=0,"",(G2176/F2176-1))</f>
        <v/>
      </c>
      <c r="I2176" s="2"/>
      <c r="J2176" s="3" t="str">
        <f t="shared" ref="J2176:J2239" si="146">IF(I2176=0,"",(G2176/I2176-1))</f>
        <v/>
      </c>
      <c r="K2176" s="2"/>
      <c r="L2176" s="2"/>
      <c r="M2176" s="3" t="str">
        <f t="shared" ref="M2176:M2239" si="147">IF(K2176=0,"",(L2176/K2176-1))</f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si="144"/>
        <v/>
      </c>
      <c r="F2181" s="2"/>
      <c r="G2181" s="2"/>
      <c r="H2181" s="3" t="str">
        <f t="shared" si="145"/>
        <v/>
      </c>
      <c r="I2181" s="2"/>
      <c r="J2181" s="3" t="str">
        <f t="shared" si="146"/>
        <v/>
      </c>
      <c r="K2181" s="2"/>
      <c r="L2181" s="2"/>
      <c r="M2181" s="3" t="str">
        <f t="shared" si="147"/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si="144"/>
        <v/>
      </c>
      <c r="F2237" s="2"/>
      <c r="G2237" s="2"/>
      <c r="H2237" s="3" t="str">
        <f t="shared" si="145"/>
        <v/>
      </c>
      <c r="I2237" s="2"/>
      <c r="J2237" s="3" t="str">
        <f t="shared" si="146"/>
        <v/>
      </c>
      <c r="K2237" s="2"/>
      <c r="L2237" s="2"/>
      <c r="M2237" s="3" t="str">
        <f t="shared" si="147"/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ref="E2240:E2303" si="148">IF(C2240=0,"",(D2240/C2240-1))</f>
        <v/>
      </c>
      <c r="F2240" s="2"/>
      <c r="G2240" s="2"/>
      <c r="H2240" s="3" t="str">
        <f t="shared" ref="H2240:H2303" si="149">IF(F2240=0,"",(G2240/F2240-1))</f>
        <v/>
      </c>
      <c r="I2240" s="2"/>
      <c r="J2240" s="3" t="str">
        <f t="shared" ref="J2240:J2303" si="150">IF(I2240=0,"",(G2240/I2240-1))</f>
        <v/>
      </c>
      <c r="K2240" s="2"/>
      <c r="L2240" s="2"/>
      <c r="M2240" s="3" t="str">
        <f t="shared" ref="M2240:M2303" si="151">IF(K2240=0,"",(L2240/K2240-1))</f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si="148"/>
        <v/>
      </c>
      <c r="F2245" s="2"/>
      <c r="G2245" s="2"/>
      <c r="H2245" s="3" t="str">
        <f t="shared" si="149"/>
        <v/>
      </c>
      <c r="I2245" s="2"/>
      <c r="J2245" s="3" t="str">
        <f t="shared" si="150"/>
        <v/>
      </c>
      <c r="K2245" s="2"/>
      <c r="L2245" s="2"/>
      <c r="M2245" s="3" t="str">
        <f t="shared" si="151"/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si="148"/>
        <v/>
      </c>
      <c r="F2301" s="2"/>
      <c r="G2301" s="2"/>
      <c r="H2301" s="3" t="str">
        <f t="shared" si="149"/>
        <v/>
      </c>
      <c r="I2301" s="2"/>
      <c r="J2301" s="3" t="str">
        <f t="shared" si="150"/>
        <v/>
      </c>
      <c r="K2301" s="2"/>
      <c r="L2301" s="2"/>
      <c r="M2301" s="3" t="str">
        <f t="shared" si="151"/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ref="E2304:E2367" si="152">IF(C2304=0,"",(D2304/C2304-1))</f>
        <v/>
      </c>
      <c r="F2304" s="2"/>
      <c r="G2304" s="2"/>
      <c r="H2304" s="3" t="str">
        <f t="shared" ref="H2304:H2367" si="153">IF(F2304=0,"",(G2304/F2304-1))</f>
        <v/>
      </c>
      <c r="I2304" s="2"/>
      <c r="J2304" s="3" t="str">
        <f t="shared" ref="J2304:J2367" si="154">IF(I2304=0,"",(G2304/I2304-1))</f>
        <v/>
      </c>
      <c r="K2304" s="2"/>
      <c r="L2304" s="2"/>
      <c r="M2304" s="3" t="str">
        <f t="shared" ref="M2304:M2367" si="155">IF(K2304=0,"",(L2304/K2304-1))</f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si="152"/>
        <v/>
      </c>
      <c r="F2309" s="2"/>
      <c r="G2309" s="2"/>
      <c r="H2309" s="3" t="str">
        <f t="shared" si="153"/>
        <v/>
      </c>
      <c r="I2309" s="2"/>
      <c r="J2309" s="3" t="str">
        <f t="shared" si="154"/>
        <v/>
      </c>
      <c r="K2309" s="2"/>
      <c r="L2309" s="2"/>
      <c r="M2309" s="3" t="str">
        <f t="shared" si="155"/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si="152"/>
        <v/>
      </c>
      <c r="F2365" s="2"/>
      <c r="G2365" s="2"/>
      <c r="H2365" s="3" t="str">
        <f t="shared" si="153"/>
        <v/>
      </c>
      <c r="I2365" s="2"/>
      <c r="J2365" s="3" t="str">
        <f t="shared" si="154"/>
        <v/>
      </c>
      <c r="K2365" s="2"/>
      <c r="L2365" s="2"/>
      <c r="M2365" s="3" t="str">
        <f t="shared" si="155"/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ref="E2368:E2431" si="156">IF(C2368=0,"",(D2368/C2368-1))</f>
        <v/>
      </c>
      <c r="F2368" s="2"/>
      <c r="G2368" s="2"/>
      <c r="H2368" s="3" t="str">
        <f t="shared" ref="H2368:H2431" si="157">IF(F2368=0,"",(G2368/F2368-1))</f>
        <v/>
      </c>
      <c r="I2368" s="2"/>
      <c r="J2368" s="3" t="str">
        <f t="shared" ref="J2368:J2431" si="158">IF(I2368=0,"",(G2368/I2368-1))</f>
        <v/>
      </c>
      <c r="K2368" s="2"/>
      <c r="L2368" s="2"/>
      <c r="M2368" s="3" t="str">
        <f t="shared" ref="M2368:M2431" si="159">IF(K2368=0,"",(L2368/K2368-1))</f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si="156"/>
        <v/>
      </c>
      <c r="F2373" s="2"/>
      <c r="G2373" s="2"/>
      <c r="H2373" s="3" t="str">
        <f t="shared" si="157"/>
        <v/>
      </c>
      <c r="I2373" s="2"/>
      <c r="J2373" s="3" t="str">
        <f t="shared" si="158"/>
        <v/>
      </c>
      <c r="K2373" s="2"/>
      <c r="L2373" s="2"/>
      <c r="M2373" s="3" t="str">
        <f t="shared" si="159"/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si="156"/>
        <v/>
      </c>
      <c r="F2429" s="2"/>
      <c r="G2429" s="2"/>
      <c r="H2429" s="3" t="str">
        <f t="shared" si="157"/>
        <v/>
      </c>
      <c r="I2429" s="2"/>
      <c r="J2429" s="3" t="str">
        <f t="shared" si="158"/>
        <v/>
      </c>
      <c r="K2429" s="2"/>
      <c r="L2429" s="2"/>
      <c r="M2429" s="3" t="str">
        <f t="shared" si="159"/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ref="E2432:E2495" si="160">IF(C2432=0,"",(D2432/C2432-1))</f>
        <v/>
      </c>
      <c r="F2432" s="2"/>
      <c r="G2432" s="2"/>
      <c r="H2432" s="3" t="str">
        <f t="shared" ref="H2432:H2495" si="161">IF(F2432=0,"",(G2432/F2432-1))</f>
        <v/>
      </c>
      <c r="I2432" s="2"/>
      <c r="J2432" s="3" t="str">
        <f t="shared" ref="J2432:J2495" si="162">IF(I2432=0,"",(G2432/I2432-1))</f>
        <v/>
      </c>
      <c r="K2432" s="2"/>
      <c r="L2432" s="2"/>
      <c r="M2432" s="3" t="str">
        <f t="shared" ref="M2432:M2495" si="163">IF(K2432=0,"",(L2432/K2432-1))</f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si="160"/>
        <v/>
      </c>
      <c r="F2437" s="2"/>
      <c r="G2437" s="2"/>
      <c r="H2437" s="3" t="str">
        <f t="shared" si="161"/>
        <v/>
      </c>
      <c r="I2437" s="2"/>
      <c r="J2437" s="3" t="str">
        <f t="shared" si="162"/>
        <v/>
      </c>
      <c r="K2437" s="2"/>
      <c r="L2437" s="2"/>
      <c r="M2437" s="3" t="str">
        <f t="shared" si="163"/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si="160"/>
        <v/>
      </c>
      <c r="F2493" s="2"/>
      <c r="G2493" s="2"/>
      <c r="H2493" s="3" t="str">
        <f t="shared" si="161"/>
        <v/>
      </c>
      <c r="I2493" s="2"/>
      <c r="J2493" s="3" t="str">
        <f t="shared" si="162"/>
        <v/>
      </c>
      <c r="K2493" s="2"/>
      <c r="L2493" s="2"/>
      <c r="M2493" s="3" t="str">
        <f t="shared" si="163"/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ref="E2496:E2559" si="164">IF(C2496=0,"",(D2496/C2496-1))</f>
        <v/>
      </c>
      <c r="F2496" s="2"/>
      <c r="G2496" s="2"/>
      <c r="H2496" s="3" t="str">
        <f t="shared" ref="H2496:H2559" si="165">IF(F2496=0,"",(G2496/F2496-1))</f>
        <v/>
      </c>
      <c r="I2496" s="2"/>
      <c r="J2496" s="3" t="str">
        <f t="shared" ref="J2496:J2559" si="166">IF(I2496=0,"",(G2496/I2496-1))</f>
        <v/>
      </c>
      <c r="K2496" s="2"/>
      <c r="L2496" s="2"/>
      <c r="M2496" s="3" t="str">
        <f t="shared" ref="M2496:M2559" si="167">IF(K2496=0,"",(L2496/K2496-1))</f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si="164"/>
        <v/>
      </c>
      <c r="F2501" s="2"/>
      <c r="G2501" s="2"/>
      <c r="H2501" s="3" t="str">
        <f t="shared" si="165"/>
        <v/>
      </c>
      <c r="I2501" s="2"/>
      <c r="J2501" s="3" t="str">
        <f t="shared" si="166"/>
        <v/>
      </c>
      <c r="K2501" s="2"/>
      <c r="L2501" s="2"/>
      <c r="M2501" s="3" t="str">
        <f t="shared" si="167"/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si="164"/>
        <v/>
      </c>
      <c r="F2557" s="2"/>
      <c r="G2557" s="2"/>
      <c r="H2557" s="3" t="str">
        <f t="shared" si="165"/>
        <v/>
      </c>
      <c r="I2557" s="2"/>
      <c r="J2557" s="3" t="str">
        <f t="shared" si="166"/>
        <v/>
      </c>
      <c r="K2557" s="2"/>
      <c r="L2557" s="2"/>
      <c r="M2557" s="3" t="str">
        <f t="shared" si="167"/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ref="E2560:E2623" si="168">IF(C2560=0,"",(D2560/C2560-1))</f>
        <v/>
      </c>
      <c r="F2560" s="2"/>
      <c r="G2560" s="2"/>
      <c r="H2560" s="3" t="str">
        <f t="shared" ref="H2560:H2623" si="169">IF(F2560=0,"",(G2560/F2560-1))</f>
        <v/>
      </c>
      <c r="I2560" s="2"/>
      <c r="J2560" s="3" t="str">
        <f t="shared" ref="J2560:J2623" si="170">IF(I2560=0,"",(G2560/I2560-1))</f>
        <v/>
      </c>
      <c r="K2560" s="2"/>
      <c r="L2560" s="2"/>
      <c r="M2560" s="3" t="str">
        <f t="shared" ref="M2560:M2623" si="171">IF(K2560=0,"",(L2560/K2560-1))</f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si="168"/>
        <v/>
      </c>
      <c r="F2565" s="2"/>
      <c r="G2565" s="2"/>
      <c r="H2565" s="3" t="str">
        <f t="shared" si="169"/>
        <v/>
      </c>
      <c r="I2565" s="2"/>
      <c r="J2565" s="3" t="str">
        <f t="shared" si="170"/>
        <v/>
      </c>
      <c r="K2565" s="2"/>
      <c r="L2565" s="2"/>
      <c r="M2565" s="3" t="str">
        <f t="shared" si="171"/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si="168"/>
        <v/>
      </c>
      <c r="F2621" s="2"/>
      <c r="G2621" s="2"/>
      <c r="H2621" s="3" t="str">
        <f t="shared" si="169"/>
        <v/>
      </c>
      <c r="I2621" s="2"/>
      <c r="J2621" s="3" t="str">
        <f t="shared" si="170"/>
        <v/>
      </c>
      <c r="K2621" s="2"/>
      <c r="L2621" s="2"/>
      <c r="M2621" s="3" t="str">
        <f t="shared" si="171"/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ref="E2624:E2687" si="172">IF(C2624=0,"",(D2624/C2624-1))</f>
        <v/>
      </c>
      <c r="F2624" s="2"/>
      <c r="G2624" s="2"/>
      <c r="H2624" s="3" t="str">
        <f t="shared" ref="H2624:H2687" si="173">IF(F2624=0,"",(G2624/F2624-1))</f>
        <v/>
      </c>
      <c r="I2624" s="2"/>
      <c r="J2624" s="3" t="str">
        <f t="shared" ref="J2624:J2687" si="174">IF(I2624=0,"",(G2624/I2624-1))</f>
        <v/>
      </c>
      <c r="K2624" s="2"/>
      <c r="L2624" s="2"/>
      <c r="M2624" s="3" t="str">
        <f t="shared" ref="M2624:M2687" si="175">IF(K2624=0,"",(L2624/K2624-1))</f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si="172"/>
        <v/>
      </c>
      <c r="F2629" s="2"/>
      <c r="G2629" s="2"/>
      <c r="H2629" s="3" t="str">
        <f t="shared" si="173"/>
        <v/>
      </c>
      <c r="I2629" s="2"/>
      <c r="J2629" s="3" t="str">
        <f t="shared" si="174"/>
        <v/>
      </c>
      <c r="K2629" s="2"/>
      <c r="L2629" s="2"/>
      <c r="M2629" s="3" t="str">
        <f t="shared" si="175"/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si="172"/>
        <v/>
      </c>
      <c r="F2685" s="2"/>
      <c r="G2685" s="2"/>
      <c r="H2685" s="3" t="str">
        <f t="shared" si="173"/>
        <v/>
      </c>
      <c r="I2685" s="2"/>
      <c r="J2685" s="3" t="str">
        <f t="shared" si="174"/>
        <v/>
      </c>
      <c r="K2685" s="2"/>
      <c r="L2685" s="2"/>
      <c r="M2685" s="3" t="str">
        <f t="shared" si="175"/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ref="E2688:E2751" si="176">IF(C2688=0,"",(D2688/C2688-1))</f>
        <v/>
      </c>
      <c r="F2688" s="2"/>
      <c r="G2688" s="2"/>
      <c r="H2688" s="3" t="str">
        <f t="shared" ref="H2688:H2751" si="177">IF(F2688=0,"",(G2688/F2688-1))</f>
        <v/>
      </c>
      <c r="I2688" s="2"/>
      <c r="J2688" s="3" t="str">
        <f t="shared" ref="J2688:J2751" si="178">IF(I2688=0,"",(G2688/I2688-1))</f>
        <v/>
      </c>
      <c r="K2688" s="2"/>
      <c r="L2688" s="2"/>
      <c r="M2688" s="3" t="str">
        <f t="shared" ref="M2688:M2751" si="179">IF(K2688=0,"",(L2688/K2688-1))</f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si="176"/>
        <v/>
      </c>
      <c r="F2693" s="2"/>
      <c r="G2693" s="2"/>
      <c r="H2693" s="3" t="str">
        <f t="shared" si="177"/>
        <v/>
      </c>
      <c r="I2693" s="2"/>
      <c r="J2693" s="3" t="str">
        <f t="shared" si="178"/>
        <v/>
      </c>
      <c r="K2693" s="2"/>
      <c r="L2693" s="2"/>
      <c r="M2693" s="3" t="str">
        <f t="shared" si="179"/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si="176"/>
        <v/>
      </c>
      <c r="F2749" s="2"/>
      <c r="G2749" s="2"/>
      <c r="H2749" s="3" t="str">
        <f t="shared" si="177"/>
        <v/>
      </c>
      <c r="I2749" s="2"/>
      <c r="J2749" s="3" t="str">
        <f t="shared" si="178"/>
        <v/>
      </c>
      <c r="K2749" s="2"/>
      <c r="L2749" s="2"/>
      <c r="M2749" s="3" t="str">
        <f t="shared" si="179"/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ref="E2752:E2815" si="180">IF(C2752=0,"",(D2752/C2752-1))</f>
        <v/>
      </c>
      <c r="F2752" s="2"/>
      <c r="G2752" s="2"/>
      <c r="H2752" s="3" t="str">
        <f t="shared" ref="H2752:H2815" si="181">IF(F2752=0,"",(G2752/F2752-1))</f>
        <v/>
      </c>
      <c r="I2752" s="2"/>
      <c r="J2752" s="3" t="str">
        <f t="shared" ref="J2752:J2815" si="182">IF(I2752=0,"",(G2752/I2752-1))</f>
        <v/>
      </c>
      <c r="K2752" s="2"/>
      <c r="L2752" s="2"/>
      <c r="M2752" s="3" t="str">
        <f t="shared" ref="M2752:M2815" si="183">IF(K2752=0,"",(L2752/K2752-1))</f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si="180"/>
        <v/>
      </c>
      <c r="F2757" s="2"/>
      <c r="G2757" s="2"/>
      <c r="H2757" s="3" t="str">
        <f t="shared" si="181"/>
        <v/>
      </c>
      <c r="I2757" s="2"/>
      <c r="J2757" s="3" t="str">
        <f t="shared" si="182"/>
        <v/>
      </c>
      <c r="K2757" s="2"/>
      <c r="L2757" s="2"/>
      <c r="M2757" s="3" t="str">
        <f t="shared" si="183"/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si="180"/>
        <v/>
      </c>
      <c r="F2813" s="2"/>
      <c r="G2813" s="2"/>
      <c r="H2813" s="3" t="str">
        <f t="shared" si="181"/>
        <v/>
      </c>
      <c r="I2813" s="2"/>
      <c r="J2813" s="3" t="str">
        <f t="shared" si="182"/>
        <v/>
      </c>
      <c r="K2813" s="2"/>
      <c r="L2813" s="2"/>
      <c r="M2813" s="3" t="str">
        <f t="shared" si="183"/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ref="E2816:E2879" si="184">IF(C2816=0,"",(D2816/C2816-1))</f>
        <v/>
      </c>
      <c r="F2816" s="2"/>
      <c r="G2816" s="2"/>
      <c r="H2816" s="3" t="str">
        <f t="shared" ref="H2816:H2879" si="185">IF(F2816=0,"",(G2816/F2816-1))</f>
        <v/>
      </c>
      <c r="I2816" s="2"/>
      <c r="J2816" s="3" t="str">
        <f t="shared" ref="J2816:J2879" si="186">IF(I2816=0,"",(G2816/I2816-1))</f>
        <v/>
      </c>
      <c r="K2816" s="2"/>
      <c r="L2816" s="2"/>
      <c r="M2816" s="3" t="str">
        <f t="shared" ref="M2816:M2879" si="187">IF(K2816=0,"",(L2816/K2816-1))</f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si="184"/>
        <v/>
      </c>
      <c r="F2821" s="2"/>
      <c r="G2821" s="2"/>
      <c r="H2821" s="3" t="str">
        <f t="shared" si="185"/>
        <v/>
      </c>
      <c r="I2821" s="2"/>
      <c r="J2821" s="3" t="str">
        <f t="shared" si="186"/>
        <v/>
      </c>
      <c r="K2821" s="2"/>
      <c r="L2821" s="2"/>
      <c r="M2821" s="3" t="str">
        <f t="shared" si="187"/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si="184"/>
        <v/>
      </c>
      <c r="F2877" s="2"/>
      <c r="G2877" s="2"/>
      <c r="H2877" s="3" t="str">
        <f t="shared" si="185"/>
        <v/>
      </c>
      <c r="I2877" s="2"/>
      <c r="J2877" s="3" t="str">
        <f t="shared" si="186"/>
        <v/>
      </c>
      <c r="K2877" s="2"/>
      <c r="L2877" s="2"/>
      <c r="M2877" s="3" t="str">
        <f t="shared" si="187"/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ref="E2880:E2943" si="188">IF(C2880=0,"",(D2880/C2880-1))</f>
        <v/>
      </c>
      <c r="F2880" s="2"/>
      <c r="G2880" s="2"/>
      <c r="H2880" s="3" t="str">
        <f t="shared" ref="H2880:H2943" si="189">IF(F2880=0,"",(G2880/F2880-1))</f>
        <v/>
      </c>
      <c r="I2880" s="2"/>
      <c r="J2880" s="3" t="str">
        <f t="shared" ref="J2880:J2943" si="190">IF(I2880=0,"",(G2880/I2880-1))</f>
        <v/>
      </c>
      <c r="K2880" s="2"/>
      <c r="L2880" s="2"/>
      <c r="M2880" s="3" t="str">
        <f t="shared" ref="M2880:M2943" si="191">IF(K2880=0,"",(L2880/K2880-1))</f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si="188"/>
        <v/>
      </c>
      <c r="F2885" s="2"/>
      <c r="G2885" s="2"/>
      <c r="H2885" s="3" t="str">
        <f t="shared" si="189"/>
        <v/>
      </c>
      <c r="I2885" s="2"/>
      <c r="J2885" s="3" t="str">
        <f t="shared" si="190"/>
        <v/>
      </c>
      <c r="K2885" s="2"/>
      <c r="L2885" s="2"/>
      <c r="M2885" s="3" t="str">
        <f t="shared" si="191"/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si="188"/>
        <v/>
      </c>
      <c r="F2941" s="2"/>
      <c r="G2941" s="2"/>
      <c r="H2941" s="3" t="str">
        <f t="shared" si="189"/>
        <v/>
      </c>
      <c r="I2941" s="2"/>
      <c r="J2941" s="3" t="str">
        <f t="shared" si="190"/>
        <v/>
      </c>
      <c r="K2941" s="2"/>
      <c r="L2941" s="2"/>
      <c r="M2941" s="3" t="str">
        <f t="shared" si="191"/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ref="E2944:E3007" si="192">IF(C2944=0,"",(D2944/C2944-1))</f>
        <v/>
      </c>
      <c r="F2944" s="2"/>
      <c r="G2944" s="2"/>
      <c r="H2944" s="3" t="str">
        <f t="shared" ref="H2944:H3007" si="193">IF(F2944=0,"",(G2944/F2944-1))</f>
        <v/>
      </c>
      <c r="I2944" s="2"/>
      <c r="J2944" s="3" t="str">
        <f t="shared" ref="J2944:J3007" si="194">IF(I2944=0,"",(G2944/I2944-1))</f>
        <v/>
      </c>
      <c r="K2944" s="2"/>
      <c r="L2944" s="2"/>
      <c r="M2944" s="3" t="str">
        <f t="shared" ref="M2944:M3007" si="195">IF(K2944=0,"",(L2944/K2944-1))</f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si="192"/>
        <v/>
      </c>
      <c r="F2949" s="2"/>
      <c r="G2949" s="2"/>
      <c r="H2949" s="3" t="str">
        <f t="shared" si="193"/>
        <v/>
      </c>
      <c r="I2949" s="2"/>
      <c r="J2949" s="3" t="str">
        <f t="shared" si="194"/>
        <v/>
      </c>
      <c r="K2949" s="2"/>
      <c r="L2949" s="2"/>
      <c r="M2949" s="3" t="str">
        <f t="shared" si="195"/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si="192"/>
        <v/>
      </c>
      <c r="F3005" s="2"/>
      <c r="G3005" s="2"/>
      <c r="H3005" s="3" t="str">
        <f t="shared" si="193"/>
        <v/>
      </c>
      <c r="I3005" s="2"/>
      <c r="J3005" s="3" t="str">
        <f t="shared" si="194"/>
        <v/>
      </c>
      <c r="K3005" s="2"/>
      <c r="L3005" s="2"/>
      <c r="M3005" s="3" t="str">
        <f t="shared" si="195"/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ref="E3008:E3071" si="196">IF(C3008=0,"",(D3008/C3008-1))</f>
        <v/>
      </c>
      <c r="F3008" s="2"/>
      <c r="G3008" s="2"/>
      <c r="H3008" s="3" t="str">
        <f t="shared" ref="H3008:H3071" si="197">IF(F3008=0,"",(G3008/F3008-1))</f>
        <v/>
      </c>
      <c r="I3008" s="2"/>
      <c r="J3008" s="3" t="str">
        <f t="shared" ref="J3008:J3071" si="198">IF(I3008=0,"",(G3008/I3008-1))</f>
        <v/>
      </c>
      <c r="K3008" s="2"/>
      <c r="L3008" s="2"/>
      <c r="M3008" s="3" t="str">
        <f t="shared" ref="M3008:M3071" si="199">IF(K3008=0,"",(L3008/K3008-1))</f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si="196"/>
        <v/>
      </c>
      <c r="F3013" s="2"/>
      <c r="G3013" s="2"/>
      <c r="H3013" s="3" t="str">
        <f t="shared" si="197"/>
        <v/>
      </c>
      <c r="I3013" s="2"/>
      <c r="J3013" s="3" t="str">
        <f t="shared" si="198"/>
        <v/>
      </c>
      <c r="K3013" s="2"/>
      <c r="L3013" s="2"/>
      <c r="M3013" s="3" t="str">
        <f t="shared" si="199"/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si="196"/>
        <v/>
      </c>
      <c r="F3069" s="2"/>
      <c r="G3069" s="2"/>
      <c r="H3069" s="3" t="str">
        <f t="shared" si="197"/>
        <v/>
      </c>
      <c r="I3069" s="2"/>
      <c r="J3069" s="3" t="str">
        <f t="shared" si="198"/>
        <v/>
      </c>
      <c r="K3069" s="2"/>
      <c r="L3069" s="2"/>
      <c r="M3069" s="3" t="str">
        <f t="shared" si="199"/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ref="E3072:E3135" si="200">IF(C3072=0,"",(D3072/C3072-1))</f>
        <v/>
      </c>
      <c r="F3072" s="2"/>
      <c r="G3072" s="2"/>
      <c r="H3072" s="3" t="str">
        <f t="shared" ref="H3072:H3135" si="201">IF(F3072=0,"",(G3072/F3072-1))</f>
        <v/>
      </c>
      <c r="I3072" s="2"/>
      <c r="J3072" s="3" t="str">
        <f t="shared" ref="J3072:J3135" si="202">IF(I3072=0,"",(G3072/I3072-1))</f>
        <v/>
      </c>
      <c r="K3072" s="2"/>
      <c r="L3072" s="2"/>
      <c r="M3072" s="3" t="str">
        <f t="shared" ref="M3072:M3135" si="203">IF(K3072=0,"",(L3072/K3072-1))</f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si="200"/>
        <v/>
      </c>
      <c r="F3077" s="2"/>
      <c r="G3077" s="2"/>
      <c r="H3077" s="3" t="str">
        <f t="shared" si="201"/>
        <v/>
      </c>
      <c r="I3077" s="2"/>
      <c r="J3077" s="3" t="str">
        <f t="shared" si="202"/>
        <v/>
      </c>
      <c r="K3077" s="2"/>
      <c r="L3077" s="2"/>
      <c r="M3077" s="3" t="str">
        <f t="shared" si="203"/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si="200"/>
        <v/>
      </c>
      <c r="F3133" s="2"/>
      <c r="G3133" s="2"/>
      <c r="H3133" s="3" t="str">
        <f t="shared" si="201"/>
        <v/>
      </c>
      <c r="I3133" s="2"/>
      <c r="J3133" s="3" t="str">
        <f t="shared" si="202"/>
        <v/>
      </c>
      <c r="K3133" s="2"/>
      <c r="L3133" s="2"/>
      <c r="M3133" s="3" t="str">
        <f t="shared" si="203"/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ref="E3136:E3199" si="204">IF(C3136=0,"",(D3136/C3136-1))</f>
        <v/>
      </c>
      <c r="F3136" s="2"/>
      <c r="G3136" s="2"/>
      <c r="H3136" s="3" t="str">
        <f t="shared" ref="H3136:H3199" si="205">IF(F3136=0,"",(G3136/F3136-1))</f>
        <v/>
      </c>
      <c r="I3136" s="2"/>
      <c r="J3136" s="3" t="str">
        <f t="shared" ref="J3136:J3199" si="206">IF(I3136=0,"",(G3136/I3136-1))</f>
        <v/>
      </c>
      <c r="K3136" s="2"/>
      <c r="L3136" s="2"/>
      <c r="M3136" s="3" t="str">
        <f t="shared" ref="M3136:M3199" si="207">IF(K3136=0,"",(L3136/K3136-1))</f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si="204"/>
        <v/>
      </c>
      <c r="F3141" s="2"/>
      <c r="G3141" s="2"/>
      <c r="H3141" s="3" t="str">
        <f t="shared" si="205"/>
        <v/>
      </c>
      <c r="I3141" s="2"/>
      <c r="J3141" s="3" t="str">
        <f t="shared" si="206"/>
        <v/>
      </c>
      <c r="K3141" s="2"/>
      <c r="L3141" s="2"/>
      <c r="M3141" s="3" t="str">
        <f t="shared" si="207"/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si="204"/>
        <v/>
      </c>
      <c r="F3197" s="2"/>
      <c r="G3197" s="2"/>
      <c r="H3197" s="3" t="str">
        <f t="shared" si="205"/>
        <v/>
      </c>
      <c r="I3197" s="2"/>
      <c r="J3197" s="3" t="str">
        <f t="shared" si="206"/>
        <v/>
      </c>
      <c r="K3197" s="2"/>
      <c r="L3197" s="2"/>
      <c r="M3197" s="3" t="str">
        <f t="shared" si="207"/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ref="E3200:E3263" si="208">IF(C3200=0,"",(D3200/C3200-1))</f>
        <v/>
      </c>
      <c r="F3200" s="2"/>
      <c r="G3200" s="2"/>
      <c r="H3200" s="3" t="str">
        <f t="shared" ref="H3200:H3263" si="209">IF(F3200=0,"",(G3200/F3200-1))</f>
        <v/>
      </c>
      <c r="I3200" s="2"/>
      <c r="J3200" s="3" t="str">
        <f t="shared" ref="J3200:J3263" si="210">IF(I3200=0,"",(G3200/I3200-1))</f>
        <v/>
      </c>
      <c r="K3200" s="2"/>
      <c r="L3200" s="2"/>
      <c r="M3200" s="3" t="str">
        <f t="shared" ref="M3200:M3263" si="211">IF(K3200=0,"",(L3200/K3200-1))</f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si="208"/>
        <v/>
      </c>
      <c r="F3205" s="2"/>
      <c r="G3205" s="2"/>
      <c r="H3205" s="3" t="str">
        <f t="shared" si="209"/>
        <v/>
      </c>
      <c r="I3205" s="2"/>
      <c r="J3205" s="3" t="str">
        <f t="shared" si="210"/>
        <v/>
      </c>
      <c r="K3205" s="2"/>
      <c r="L3205" s="2"/>
      <c r="M3205" s="3" t="str">
        <f t="shared" si="211"/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si="208"/>
        <v/>
      </c>
      <c r="F3261" s="2"/>
      <c r="G3261" s="2"/>
      <c r="H3261" s="3" t="str">
        <f t="shared" si="209"/>
        <v/>
      </c>
      <c r="I3261" s="2"/>
      <c r="J3261" s="3" t="str">
        <f t="shared" si="210"/>
        <v/>
      </c>
      <c r="K3261" s="2"/>
      <c r="L3261" s="2"/>
      <c r="M3261" s="3" t="str">
        <f t="shared" si="211"/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ref="E3264:E3327" si="212">IF(C3264=0,"",(D3264/C3264-1))</f>
        <v/>
      </c>
      <c r="F3264" s="2"/>
      <c r="G3264" s="2"/>
      <c r="H3264" s="3" t="str">
        <f t="shared" ref="H3264:H3327" si="213">IF(F3264=0,"",(G3264/F3264-1))</f>
        <v/>
      </c>
      <c r="I3264" s="2"/>
      <c r="J3264" s="3" t="str">
        <f t="shared" ref="J3264:J3327" si="214">IF(I3264=0,"",(G3264/I3264-1))</f>
        <v/>
      </c>
      <c r="K3264" s="2"/>
      <c r="L3264" s="2"/>
      <c r="M3264" s="3" t="str">
        <f t="shared" ref="M3264:M3327" si="215">IF(K3264=0,"",(L3264/K3264-1))</f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si="212"/>
        <v/>
      </c>
      <c r="F3269" s="2"/>
      <c r="G3269" s="2"/>
      <c r="H3269" s="3" t="str">
        <f t="shared" si="213"/>
        <v/>
      </c>
      <c r="I3269" s="2"/>
      <c r="J3269" s="3" t="str">
        <f t="shared" si="214"/>
        <v/>
      </c>
      <c r="K3269" s="2"/>
      <c r="L3269" s="2"/>
      <c r="M3269" s="3" t="str">
        <f t="shared" si="215"/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si="212"/>
        <v/>
      </c>
      <c r="F3325" s="2"/>
      <c r="G3325" s="2"/>
      <c r="H3325" s="3" t="str">
        <f t="shared" si="213"/>
        <v/>
      </c>
      <c r="I3325" s="2"/>
      <c r="J3325" s="3" t="str">
        <f t="shared" si="214"/>
        <v/>
      </c>
      <c r="K3325" s="2"/>
      <c r="L3325" s="2"/>
      <c r="M3325" s="3" t="str">
        <f t="shared" si="215"/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ref="E3328:E3391" si="216">IF(C3328=0,"",(D3328/C3328-1))</f>
        <v/>
      </c>
      <c r="F3328" s="2"/>
      <c r="G3328" s="2"/>
      <c r="H3328" s="3" t="str">
        <f t="shared" ref="H3328:H3391" si="217">IF(F3328=0,"",(G3328/F3328-1))</f>
        <v/>
      </c>
      <c r="I3328" s="2"/>
      <c r="J3328" s="3" t="str">
        <f t="shared" ref="J3328:J3391" si="218">IF(I3328=0,"",(G3328/I3328-1))</f>
        <v/>
      </c>
      <c r="K3328" s="2"/>
      <c r="L3328" s="2"/>
      <c r="M3328" s="3" t="str">
        <f t="shared" ref="M3328:M3391" si="219">IF(K3328=0,"",(L3328/K3328-1))</f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si="216"/>
        <v/>
      </c>
      <c r="F3333" s="2"/>
      <c r="G3333" s="2"/>
      <c r="H3333" s="3" t="str">
        <f t="shared" si="217"/>
        <v/>
      </c>
      <c r="I3333" s="2"/>
      <c r="J3333" s="3" t="str">
        <f t="shared" si="218"/>
        <v/>
      </c>
      <c r="K3333" s="2"/>
      <c r="L3333" s="2"/>
      <c r="M3333" s="3" t="str">
        <f t="shared" si="219"/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si="216"/>
        <v/>
      </c>
      <c r="F3389" s="2"/>
      <c r="G3389" s="2"/>
      <c r="H3389" s="3" t="str">
        <f t="shared" si="217"/>
        <v/>
      </c>
      <c r="I3389" s="2"/>
      <c r="J3389" s="3" t="str">
        <f t="shared" si="218"/>
        <v/>
      </c>
      <c r="K3389" s="2"/>
      <c r="L3389" s="2"/>
      <c r="M3389" s="3" t="str">
        <f t="shared" si="219"/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ref="E3392:E3455" si="220">IF(C3392=0,"",(D3392/C3392-1))</f>
        <v/>
      </c>
      <c r="F3392" s="2"/>
      <c r="G3392" s="2"/>
      <c r="H3392" s="3" t="str">
        <f t="shared" ref="H3392:H3455" si="221">IF(F3392=0,"",(G3392/F3392-1))</f>
        <v/>
      </c>
      <c r="I3392" s="2"/>
      <c r="J3392" s="3" t="str">
        <f t="shared" ref="J3392:J3455" si="222">IF(I3392=0,"",(G3392/I3392-1))</f>
        <v/>
      </c>
      <c r="K3392" s="2"/>
      <c r="L3392" s="2"/>
      <c r="M3392" s="3" t="str">
        <f t="shared" ref="M3392:M3455" si="223">IF(K3392=0,"",(L3392/K3392-1))</f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si="220"/>
        <v/>
      </c>
      <c r="F3397" s="2"/>
      <c r="G3397" s="2"/>
      <c r="H3397" s="3" t="str">
        <f t="shared" si="221"/>
        <v/>
      </c>
      <c r="I3397" s="2"/>
      <c r="J3397" s="3" t="str">
        <f t="shared" si="222"/>
        <v/>
      </c>
      <c r="K3397" s="2"/>
      <c r="L3397" s="2"/>
      <c r="M3397" s="3" t="str">
        <f t="shared" si="223"/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si="220"/>
        <v/>
      </c>
      <c r="F3453" s="2"/>
      <c r="G3453" s="2"/>
      <c r="H3453" s="3" t="str">
        <f t="shared" si="221"/>
        <v/>
      </c>
      <c r="I3453" s="2"/>
      <c r="J3453" s="3" t="str">
        <f t="shared" si="222"/>
        <v/>
      </c>
      <c r="K3453" s="2"/>
      <c r="L3453" s="2"/>
      <c r="M3453" s="3" t="str">
        <f t="shared" si="223"/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ref="E3456:E3519" si="224">IF(C3456=0,"",(D3456/C3456-1))</f>
        <v/>
      </c>
      <c r="F3456" s="2"/>
      <c r="G3456" s="2"/>
      <c r="H3456" s="3" t="str">
        <f t="shared" ref="H3456:H3519" si="225">IF(F3456=0,"",(G3456/F3456-1))</f>
        <v/>
      </c>
      <c r="I3456" s="2"/>
      <c r="J3456" s="3" t="str">
        <f t="shared" ref="J3456:J3519" si="226">IF(I3456=0,"",(G3456/I3456-1))</f>
        <v/>
      </c>
      <c r="K3456" s="2"/>
      <c r="L3456" s="2"/>
      <c r="M3456" s="3" t="str">
        <f t="shared" ref="M3456:M3519" si="227">IF(K3456=0,"",(L3456/K3456-1))</f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si="224"/>
        <v/>
      </c>
      <c r="F3461" s="2"/>
      <c r="G3461" s="2"/>
      <c r="H3461" s="3" t="str">
        <f t="shared" si="225"/>
        <v/>
      </c>
      <c r="I3461" s="2"/>
      <c r="J3461" s="3" t="str">
        <f t="shared" si="226"/>
        <v/>
      </c>
      <c r="K3461" s="2"/>
      <c r="L3461" s="2"/>
      <c r="M3461" s="3" t="str">
        <f t="shared" si="227"/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si="224"/>
        <v/>
      </c>
      <c r="F3517" s="2"/>
      <c r="G3517" s="2"/>
      <c r="H3517" s="3" t="str">
        <f t="shared" si="225"/>
        <v/>
      </c>
      <c r="I3517" s="2"/>
      <c r="J3517" s="3" t="str">
        <f t="shared" si="226"/>
        <v/>
      </c>
      <c r="K3517" s="2"/>
      <c r="L3517" s="2"/>
      <c r="M3517" s="3" t="str">
        <f t="shared" si="227"/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ref="E3520:E3583" si="228">IF(C3520=0,"",(D3520/C3520-1))</f>
        <v/>
      </c>
      <c r="F3520" s="2"/>
      <c r="G3520" s="2"/>
      <c r="H3520" s="3" t="str">
        <f t="shared" ref="H3520:H3583" si="229">IF(F3520=0,"",(G3520/F3520-1))</f>
        <v/>
      </c>
      <c r="I3520" s="2"/>
      <c r="J3520" s="3" t="str">
        <f t="shared" ref="J3520:J3583" si="230">IF(I3520=0,"",(G3520/I3520-1))</f>
        <v/>
      </c>
      <c r="K3520" s="2"/>
      <c r="L3520" s="2"/>
      <c r="M3520" s="3" t="str">
        <f t="shared" ref="M3520:M3583" si="231">IF(K3520=0,"",(L3520/K3520-1))</f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si="228"/>
        <v/>
      </c>
      <c r="F3525" s="2"/>
      <c r="G3525" s="2"/>
      <c r="H3525" s="3" t="str">
        <f t="shared" si="229"/>
        <v/>
      </c>
      <c r="I3525" s="2"/>
      <c r="J3525" s="3" t="str">
        <f t="shared" si="230"/>
        <v/>
      </c>
      <c r="K3525" s="2"/>
      <c r="L3525" s="2"/>
      <c r="M3525" s="3" t="str">
        <f t="shared" si="231"/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si="228"/>
        <v/>
      </c>
      <c r="F3581" s="2"/>
      <c r="G3581" s="2"/>
      <c r="H3581" s="3" t="str">
        <f t="shared" si="229"/>
        <v/>
      </c>
      <c r="I3581" s="2"/>
      <c r="J3581" s="3" t="str">
        <f t="shared" si="230"/>
        <v/>
      </c>
      <c r="K3581" s="2"/>
      <c r="L3581" s="2"/>
      <c r="M3581" s="3" t="str">
        <f t="shared" si="231"/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ref="E3584:E3647" si="232">IF(C3584=0,"",(D3584/C3584-1))</f>
        <v/>
      </c>
      <c r="F3584" s="2"/>
      <c r="G3584" s="2"/>
      <c r="H3584" s="3" t="str">
        <f t="shared" ref="H3584:H3647" si="233">IF(F3584=0,"",(G3584/F3584-1))</f>
        <v/>
      </c>
      <c r="I3584" s="2"/>
      <c r="J3584" s="3" t="str">
        <f t="shared" ref="J3584:J3647" si="234">IF(I3584=0,"",(G3584/I3584-1))</f>
        <v/>
      </c>
      <c r="K3584" s="2"/>
      <c r="L3584" s="2"/>
      <c r="M3584" s="3" t="str">
        <f t="shared" ref="M3584:M3647" si="235">IF(K3584=0,"",(L3584/K3584-1))</f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si="232"/>
        <v/>
      </c>
      <c r="F3589" s="2"/>
      <c r="G3589" s="2"/>
      <c r="H3589" s="3" t="str">
        <f t="shared" si="233"/>
        <v/>
      </c>
      <c r="I3589" s="2"/>
      <c r="J3589" s="3" t="str">
        <f t="shared" si="234"/>
        <v/>
      </c>
      <c r="K3589" s="2"/>
      <c r="L3589" s="2"/>
      <c r="M3589" s="3" t="str">
        <f t="shared" si="235"/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si="232"/>
        <v/>
      </c>
      <c r="F3645" s="2"/>
      <c r="G3645" s="2"/>
      <c r="H3645" s="3" t="str">
        <f t="shared" si="233"/>
        <v/>
      </c>
      <c r="I3645" s="2"/>
      <c r="J3645" s="3" t="str">
        <f t="shared" si="234"/>
        <v/>
      </c>
      <c r="K3645" s="2"/>
      <c r="L3645" s="2"/>
      <c r="M3645" s="3" t="str">
        <f t="shared" si="235"/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ref="E3648:E3711" si="236">IF(C3648=0,"",(D3648/C3648-1))</f>
        <v/>
      </c>
      <c r="F3648" s="2"/>
      <c r="G3648" s="2"/>
      <c r="H3648" s="3" t="str">
        <f t="shared" ref="H3648:H3711" si="237">IF(F3648=0,"",(G3648/F3648-1))</f>
        <v/>
      </c>
      <c r="I3648" s="2"/>
      <c r="J3648" s="3" t="str">
        <f t="shared" ref="J3648:J3711" si="238">IF(I3648=0,"",(G3648/I3648-1))</f>
        <v/>
      </c>
      <c r="K3648" s="2"/>
      <c r="L3648" s="2"/>
      <c r="M3648" s="3" t="str">
        <f t="shared" ref="M3648:M3711" si="239">IF(K3648=0,"",(L3648/K3648-1))</f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si="236"/>
        <v/>
      </c>
      <c r="F3653" s="2"/>
      <c r="G3653" s="2"/>
      <c r="H3653" s="3" t="str">
        <f t="shared" si="237"/>
        <v/>
      </c>
      <c r="I3653" s="2"/>
      <c r="J3653" s="3" t="str">
        <f t="shared" si="238"/>
        <v/>
      </c>
      <c r="K3653" s="2"/>
      <c r="L3653" s="2"/>
      <c r="M3653" s="3" t="str">
        <f t="shared" si="239"/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si="236"/>
        <v/>
      </c>
      <c r="F3709" s="2"/>
      <c r="G3709" s="2"/>
      <c r="H3709" s="3" t="str">
        <f t="shared" si="237"/>
        <v/>
      </c>
      <c r="I3709" s="2"/>
      <c r="J3709" s="3" t="str">
        <f t="shared" si="238"/>
        <v/>
      </c>
      <c r="K3709" s="2"/>
      <c r="L3709" s="2"/>
      <c r="M3709" s="3" t="str">
        <f t="shared" si="239"/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ref="E3712:E3775" si="240">IF(C3712=0,"",(D3712/C3712-1))</f>
        <v/>
      </c>
      <c r="F3712" s="2"/>
      <c r="G3712" s="2"/>
      <c r="H3712" s="3" t="str">
        <f t="shared" ref="H3712:H3775" si="241">IF(F3712=0,"",(G3712/F3712-1))</f>
        <v/>
      </c>
      <c r="I3712" s="2"/>
      <c r="J3712" s="3" t="str">
        <f t="shared" ref="J3712:J3775" si="242">IF(I3712=0,"",(G3712/I3712-1))</f>
        <v/>
      </c>
      <c r="K3712" s="2"/>
      <c r="L3712" s="2"/>
      <c r="M3712" s="3" t="str">
        <f t="shared" ref="M3712:M3775" si="243">IF(K3712=0,"",(L3712/K3712-1))</f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si="240"/>
        <v/>
      </c>
      <c r="F3717" s="2"/>
      <c r="G3717" s="2"/>
      <c r="H3717" s="3" t="str">
        <f t="shared" si="241"/>
        <v/>
      </c>
      <c r="I3717" s="2"/>
      <c r="J3717" s="3" t="str">
        <f t="shared" si="242"/>
        <v/>
      </c>
      <c r="K3717" s="2"/>
      <c r="L3717" s="2"/>
      <c r="M3717" s="3" t="str">
        <f t="shared" si="243"/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si="240"/>
        <v/>
      </c>
      <c r="F3773" s="2"/>
      <c r="G3773" s="2"/>
      <c r="H3773" s="3" t="str">
        <f t="shared" si="241"/>
        <v/>
      </c>
      <c r="I3773" s="2"/>
      <c r="J3773" s="3" t="str">
        <f t="shared" si="242"/>
        <v/>
      </c>
      <c r="K3773" s="2"/>
      <c r="L3773" s="2"/>
      <c r="M3773" s="3" t="str">
        <f t="shared" si="243"/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ref="E3776:E3839" si="244">IF(C3776=0,"",(D3776/C3776-1))</f>
        <v/>
      </c>
      <c r="F3776" s="2"/>
      <c r="G3776" s="2"/>
      <c r="H3776" s="3" t="str">
        <f t="shared" ref="H3776:H3839" si="245">IF(F3776=0,"",(G3776/F3776-1))</f>
        <v/>
      </c>
      <c r="I3776" s="2"/>
      <c r="J3776" s="3" t="str">
        <f t="shared" ref="J3776:J3839" si="246">IF(I3776=0,"",(G3776/I3776-1))</f>
        <v/>
      </c>
      <c r="K3776" s="2"/>
      <c r="L3776" s="2"/>
      <c r="M3776" s="3" t="str">
        <f t="shared" ref="M3776:M3839" si="247">IF(K3776=0,"",(L3776/K3776-1))</f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si="244"/>
        <v/>
      </c>
      <c r="F3781" s="2"/>
      <c r="G3781" s="2"/>
      <c r="H3781" s="3" t="str">
        <f t="shared" si="245"/>
        <v/>
      </c>
      <c r="I3781" s="2"/>
      <c r="J3781" s="3" t="str">
        <f t="shared" si="246"/>
        <v/>
      </c>
      <c r="K3781" s="2"/>
      <c r="L3781" s="2"/>
      <c r="M3781" s="3" t="str">
        <f t="shared" si="247"/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si="244"/>
        <v/>
      </c>
      <c r="F3837" s="2"/>
      <c r="G3837" s="2"/>
      <c r="H3837" s="3" t="str">
        <f t="shared" si="245"/>
        <v/>
      </c>
      <c r="I3837" s="2"/>
      <c r="J3837" s="3" t="str">
        <f t="shared" si="246"/>
        <v/>
      </c>
      <c r="K3837" s="2"/>
      <c r="L3837" s="2"/>
      <c r="M3837" s="3" t="str">
        <f t="shared" si="247"/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ref="E3840:E3903" si="248">IF(C3840=0,"",(D3840/C3840-1))</f>
        <v/>
      </c>
      <c r="F3840" s="2"/>
      <c r="G3840" s="2"/>
      <c r="H3840" s="3" t="str">
        <f t="shared" ref="H3840:H3903" si="249">IF(F3840=0,"",(G3840/F3840-1))</f>
        <v/>
      </c>
      <c r="I3840" s="2"/>
      <c r="J3840" s="3" t="str">
        <f t="shared" ref="J3840:J3903" si="250">IF(I3840=0,"",(G3840/I3840-1))</f>
        <v/>
      </c>
      <c r="K3840" s="2"/>
      <c r="L3840" s="2"/>
      <c r="M3840" s="3" t="str">
        <f t="shared" ref="M3840:M3903" si="251">IF(K3840=0,"",(L3840/K3840-1))</f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si="248"/>
        <v/>
      </c>
      <c r="F3845" s="2"/>
      <c r="G3845" s="2"/>
      <c r="H3845" s="3" t="str">
        <f t="shared" si="249"/>
        <v/>
      </c>
      <c r="I3845" s="2"/>
      <c r="J3845" s="3" t="str">
        <f t="shared" si="250"/>
        <v/>
      </c>
      <c r="K3845" s="2"/>
      <c r="L3845" s="2"/>
      <c r="M3845" s="3" t="str">
        <f t="shared" si="251"/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si="248"/>
        <v/>
      </c>
      <c r="F3901" s="2"/>
      <c r="G3901" s="2"/>
      <c r="H3901" s="3" t="str">
        <f t="shared" si="249"/>
        <v/>
      </c>
      <c r="I3901" s="2"/>
      <c r="J3901" s="3" t="str">
        <f t="shared" si="250"/>
        <v/>
      </c>
      <c r="K3901" s="2"/>
      <c r="L3901" s="2"/>
      <c r="M3901" s="3" t="str">
        <f t="shared" si="251"/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ref="E3904:E3967" si="252">IF(C3904=0,"",(D3904/C3904-1))</f>
        <v/>
      </c>
      <c r="F3904" s="2"/>
      <c r="G3904" s="2"/>
      <c r="H3904" s="3" t="str">
        <f t="shared" ref="H3904:H3967" si="253">IF(F3904=0,"",(G3904/F3904-1))</f>
        <v/>
      </c>
      <c r="I3904" s="2"/>
      <c r="J3904" s="3" t="str">
        <f t="shared" ref="J3904:J3967" si="254">IF(I3904=0,"",(G3904/I3904-1))</f>
        <v/>
      </c>
      <c r="K3904" s="2"/>
      <c r="L3904" s="2"/>
      <c r="M3904" s="3" t="str">
        <f t="shared" ref="M3904:M3967" si="255">IF(K3904=0,"",(L3904/K3904-1))</f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si="252"/>
        <v/>
      </c>
      <c r="F3909" s="2"/>
      <c r="G3909" s="2"/>
      <c r="H3909" s="3" t="str">
        <f t="shared" si="253"/>
        <v/>
      </c>
      <c r="I3909" s="2"/>
      <c r="J3909" s="3" t="str">
        <f t="shared" si="254"/>
        <v/>
      </c>
      <c r="K3909" s="2"/>
      <c r="L3909" s="2"/>
      <c r="M3909" s="3" t="str">
        <f t="shared" si="255"/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si="252"/>
        <v/>
      </c>
      <c r="F3965" s="2"/>
      <c r="G3965" s="2"/>
      <c r="H3965" s="3" t="str">
        <f t="shared" si="253"/>
        <v/>
      </c>
      <c r="I3965" s="2"/>
      <c r="J3965" s="3" t="str">
        <f t="shared" si="254"/>
        <v/>
      </c>
      <c r="K3965" s="2"/>
      <c r="L3965" s="2"/>
      <c r="M3965" s="3" t="str">
        <f t="shared" si="255"/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ref="E3968:E4031" si="256">IF(C3968=0,"",(D3968/C3968-1))</f>
        <v/>
      </c>
      <c r="F3968" s="2"/>
      <c r="G3968" s="2"/>
      <c r="H3968" s="3" t="str">
        <f t="shared" ref="H3968:H4031" si="257">IF(F3968=0,"",(G3968/F3968-1))</f>
        <v/>
      </c>
      <c r="I3968" s="2"/>
      <c r="J3968" s="3" t="str">
        <f t="shared" ref="J3968:J4031" si="258">IF(I3968=0,"",(G3968/I3968-1))</f>
        <v/>
      </c>
      <c r="K3968" s="2"/>
      <c r="L3968" s="2"/>
      <c r="M3968" s="3" t="str">
        <f t="shared" ref="M3968:M4031" si="259">IF(K3968=0,"",(L3968/K3968-1))</f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si="256"/>
        <v/>
      </c>
      <c r="F3973" s="2"/>
      <c r="G3973" s="2"/>
      <c r="H3973" s="3" t="str">
        <f t="shared" si="257"/>
        <v/>
      </c>
      <c r="I3973" s="2"/>
      <c r="J3973" s="3" t="str">
        <f t="shared" si="258"/>
        <v/>
      </c>
      <c r="K3973" s="2"/>
      <c r="L3973" s="2"/>
      <c r="M3973" s="3" t="str">
        <f t="shared" si="259"/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si="256"/>
        <v/>
      </c>
      <c r="F4029" s="2"/>
      <c r="G4029" s="2"/>
      <c r="H4029" s="3" t="str">
        <f t="shared" si="257"/>
        <v/>
      </c>
      <c r="I4029" s="2"/>
      <c r="J4029" s="3" t="str">
        <f t="shared" si="258"/>
        <v/>
      </c>
      <c r="K4029" s="2"/>
      <c r="L4029" s="2"/>
      <c r="M4029" s="3" t="str">
        <f t="shared" si="259"/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ref="E4032:E4095" si="260">IF(C4032=0,"",(D4032/C4032-1))</f>
        <v/>
      </c>
      <c r="F4032" s="2"/>
      <c r="G4032" s="2"/>
      <c r="H4032" s="3" t="str">
        <f t="shared" ref="H4032:H4095" si="261">IF(F4032=0,"",(G4032/F4032-1))</f>
        <v/>
      </c>
      <c r="I4032" s="2"/>
      <c r="J4032" s="3" t="str">
        <f t="shared" ref="J4032:J4095" si="262">IF(I4032=0,"",(G4032/I4032-1))</f>
        <v/>
      </c>
      <c r="K4032" s="2"/>
      <c r="L4032" s="2"/>
      <c r="M4032" s="3" t="str">
        <f t="shared" ref="M4032:M4095" si="263">IF(K4032=0,"",(L4032/K4032-1))</f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si="260"/>
        <v/>
      </c>
      <c r="F4037" s="2"/>
      <c r="G4037" s="2"/>
      <c r="H4037" s="3" t="str">
        <f t="shared" si="261"/>
        <v/>
      </c>
      <c r="I4037" s="2"/>
      <c r="J4037" s="3" t="str">
        <f t="shared" si="262"/>
        <v/>
      </c>
      <c r="K4037" s="2"/>
      <c r="L4037" s="2"/>
      <c r="M4037" s="3" t="str">
        <f t="shared" si="263"/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si="260"/>
        <v/>
      </c>
      <c r="F4093" s="2"/>
      <c r="G4093" s="2"/>
      <c r="H4093" s="3" t="str">
        <f t="shared" si="261"/>
        <v/>
      </c>
      <c r="I4093" s="2"/>
      <c r="J4093" s="3" t="str">
        <f t="shared" si="262"/>
        <v/>
      </c>
      <c r="K4093" s="2"/>
      <c r="L4093" s="2"/>
      <c r="M4093" s="3" t="str">
        <f t="shared" si="263"/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ref="E4096:E4159" si="264">IF(C4096=0,"",(D4096/C4096-1))</f>
        <v/>
      </c>
      <c r="F4096" s="2"/>
      <c r="G4096" s="2"/>
      <c r="H4096" s="3" t="str">
        <f t="shared" ref="H4096:H4159" si="265">IF(F4096=0,"",(G4096/F4096-1))</f>
        <v/>
      </c>
      <c r="I4096" s="2"/>
      <c r="J4096" s="3" t="str">
        <f t="shared" ref="J4096:J4159" si="266">IF(I4096=0,"",(G4096/I4096-1))</f>
        <v/>
      </c>
      <c r="K4096" s="2"/>
      <c r="L4096" s="2"/>
      <c r="M4096" s="3" t="str">
        <f t="shared" ref="M4096:M4159" si="267">IF(K4096=0,"",(L4096/K4096-1))</f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si="264"/>
        <v/>
      </c>
      <c r="F4101" s="2"/>
      <c r="G4101" s="2"/>
      <c r="H4101" s="3" t="str">
        <f t="shared" si="265"/>
        <v/>
      </c>
      <c r="I4101" s="2"/>
      <c r="J4101" s="3" t="str">
        <f t="shared" si="266"/>
        <v/>
      </c>
      <c r="K4101" s="2"/>
      <c r="L4101" s="2"/>
      <c r="M4101" s="3" t="str">
        <f t="shared" si="267"/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si="264"/>
        <v/>
      </c>
      <c r="F4157" s="2"/>
      <c r="G4157" s="2"/>
      <c r="H4157" s="3" t="str">
        <f t="shared" si="265"/>
        <v/>
      </c>
      <c r="I4157" s="2"/>
      <c r="J4157" s="3" t="str">
        <f t="shared" si="266"/>
        <v/>
      </c>
      <c r="K4157" s="2"/>
      <c r="L4157" s="2"/>
      <c r="M4157" s="3" t="str">
        <f t="shared" si="267"/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ref="E4160:E4223" si="268">IF(C4160=0,"",(D4160/C4160-1))</f>
        <v/>
      </c>
      <c r="F4160" s="2"/>
      <c r="G4160" s="2"/>
      <c r="H4160" s="3" t="str">
        <f t="shared" ref="H4160:H4223" si="269">IF(F4160=0,"",(G4160/F4160-1))</f>
        <v/>
      </c>
      <c r="I4160" s="2"/>
      <c r="J4160" s="3" t="str">
        <f t="shared" ref="J4160:J4223" si="270">IF(I4160=0,"",(G4160/I4160-1))</f>
        <v/>
      </c>
      <c r="K4160" s="2"/>
      <c r="L4160" s="2"/>
      <c r="M4160" s="3" t="str">
        <f t="shared" ref="M4160:M4223" si="271">IF(K4160=0,"",(L4160/K4160-1))</f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si="268"/>
        <v/>
      </c>
      <c r="F4165" s="2"/>
      <c r="G4165" s="2"/>
      <c r="H4165" s="3" t="str">
        <f t="shared" si="269"/>
        <v/>
      </c>
      <c r="I4165" s="2"/>
      <c r="J4165" s="3" t="str">
        <f t="shared" si="270"/>
        <v/>
      </c>
      <c r="K4165" s="2"/>
      <c r="L4165" s="2"/>
      <c r="M4165" s="3" t="str">
        <f t="shared" si="271"/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si="268"/>
        <v/>
      </c>
      <c r="F4221" s="2"/>
      <c r="G4221" s="2"/>
      <c r="H4221" s="3" t="str">
        <f t="shared" si="269"/>
        <v/>
      </c>
      <c r="I4221" s="2"/>
      <c r="J4221" s="3" t="str">
        <f t="shared" si="270"/>
        <v/>
      </c>
      <c r="K4221" s="2"/>
      <c r="L4221" s="2"/>
      <c r="M4221" s="3" t="str">
        <f t="shared" si="271"/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ref="E4224:E4287" si="272">IF(C4224=0,"",(D4224/C4224-1))</f>
        <v/>
      </c>
      <c r="F4224" s="2"/>
      <c r="G4224" s="2"/>
      <c r="H4224" s="3" t="str">
        <f t="shared" ref="H4224:H4287" si="273">IF(F4224=0,"",(G4224/F4224-1))</f>
        <v/>
      </c>
      <c r="I4224" s="2"/>
      <c r="J4224" s="3" t="str">
        <f t="shared" ref="J4224:J4287" si="274">IF(I4224=0,"",(G4224/I4224-1))</f>
        <v/>
      </c>
      <c r="K4224" s="2"/>
      <c r="L4224" s="2"/>
      <c r="M4224" s="3" t="str">
        <f t="shared" ref="M4224:M4287" si="275">IF(K4224=0,"",(L4224/K4224-1))</f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si="272"/>
        <v/>
      </c>
      <c r="F4229" s="2"/>
      <c r="G4229" s="2"/>
      <c r="H4229" s="3" t="str">
        <f t="shared" si="273"/>
        <v/>
      </c>
      <c r="I4229" s="2"/>
      <c r="J4229" s="3" t="str">
        <f t="shared" si="274"/>
        <v/>
      </c>
      <c r="K4229" s="2"/>
      <c r="L4229" s="2"/>
      <c r="M4229" s="3" t="str">
        <f t="shared" si="275"/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si="272"/>
        <v/>
      </c>
      <c r="F4285" s="2"/>
      <c r="G4285" s="2"/>
      <c r="H4285" s="3" t="str">
        <f t="shared" si="273"/>
        <v/>
      </c>
      <c r="I4285" s="2"/>
      <c r="J4285" s="3" t="str">
        <f t="shared" si="274"/>
        <v/>
      </c>
      <c r="K4285" s="2"/>
      <c r="L4285" s="2"/>
      <c r="M4285" s="3" t="str">
        <f t="shared" si="275"/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ref="E4288:E4351" si="276">IF(C4288=0,"",(D4288/C4288-1))</f>
        <v/>
      </c>
      <c r="F4288" s="2"/>
      <c r="G4288" s="2"/>
      <c r="H4288" s="3" t="str">
        <f t="shared" ref="H4288:H4351" si="277">IF(F4288=0,"",(G4288/F4288-1))</f>
        <v/>
      </c>
      <c r="I4288" s="2"/>
      <c r="J4288" s="3" t="str">
        <f t="shared" ref="J4288:J4351" si="278">IF(I4288=0,"",(G4288/I4288-1))</f>
        <v/>
      </c>
      <c r="K4288" s="2"/>
      <c r="L4288" s="2"/>
      <c r="M4288" s="3" t="str">
        <f t="shared" ref="M4288:M4351" si="279">IF(K4288=0,"",(L4288/K4288-1))</f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si="276"/>
        <v/>
      </c>
      <c r="F4293" s="2"/>
      <c r="G4293" s="2"/>
      <c r="H4293" s="3" t="str">
        <f t="shared" si="277"/>
        <v/>
      </c>
      <c r="I4293" s="2"/>
      <c r="J4293" s="3" t="str">
        <f t="shared" si="278"/>
        <v/>
      </c>
      <c r="K4293" s="2"/>
      <c r="L4293" s="2"/>
      <c r="M4293" s="3" t="str">
        <f t="shared" si="279"/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si="276"/>
        <v/>
      </c>
      <c r="F4349" s="2"/>
      <c r="G4349" s="2"/>
      <c r="H4349" s="3" t="str">
        <f t="shared" si="277"/>
        <v/>
      </c>
      <c r="I4349" s="2"/>
      <c r="J4349" s="3" t="str">
        <f t="shared" si="278"/>
        <v/>
      </c>
      <c r="K4349" s="2"/>
      <c r="L4349" s="2"/>
      <c r="M4349" s="3" t="str">
        <f t="shared" si="279"/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ref="E4352:E4415" si="280">IF(C4352=0,"",(D4352/C4352-1))</f>
        <v/>
      </c>
      <c r="F4352" s="2"/>
      <c r="G4352" s="2"/>
      <c r="H4352" s="3" t="str">
        <f t="shared" ref="H4352:H4415" si="281">IF(F4352=0,"",(G4352/F4352-1))</f>
        <v/>
      </c>
      <c r="I4352" s="2"/>
      <c r="J4352" s="3" t="str">
        <f t="shared" ref="J4352:J4415" si="282">IF(I4352=0,"",(G4352/I4352-1))</f>
        <v/>
      </c>
      <c r="K4352" s="2"/>
      <c r="L4352" s="2"/>
      <c r="M4352" s="3" t="str">
        <f t="shared" ref="M4352:M4415" si="283">IF(K4352=0,"",(L4352/K4352-1))</f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si="280"/>
        <v/>
      </c>
      <c r="F4357" s="2"/>
      <c r="G4357" s="2"/>
      <c r="H4357" s="3" t="str">
        <f t="shared" si="281"/>
        <v/>
      </c>
      <c r="I4357" s="2"/>
      <c r="J4357" s="3" t="str">
        <f t="shared" si="282"/>
        <v/>
      </c>
      <c r="K4357" s="2"/>
      <c r="L4357" s="2"/>
      <c r="M4357" s="3" t="str">
        <f t="shared" si="283"/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si="280"/>
        <v/>
      </c>
      <c r="F4413" s="2"/>
      <c r="G4413" s="2"/>
      <c r="H4413" s="3" t="str">
        <f t="shared" si="281"/>
        <v/>
      </c>
      <c r="I4413" s="2"/>
      <c r="J4413" s="3" t="str">
        <f t="shared" si="282"/>
        <v/>
      </c>
      <c r="K4413" s="2"/>
      <c r="L4413" s="2"/>
      <c r="M4413" s="3" t="str">
        <f t="shared" si="283"/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ref="E4416:E4479" si="284">IF(C4416=0,"",(D4416/C4416-1))</f>
        <v/>
      </c>
      <c r="F4416" s="2"/>
      <c r="G4416" s="2"/>
      <c r="H4416" s="3" t="str">
        <f t="shared" ref="H4416:H4479" si="285">IF(F4416=0,"",(G4416/F4416-1))</f>
        <v/>
      </c>
      <c r="I4416" s="2"/>
      <c r="J4416" s="3" t="str">
        <f t="shared" ref="J4416:J4479" si="286">IF(I4416=0,"",(G4416/I4416-1))</f>
        <v/>
      </c>
      <c r="K4416" s="2"/>
      <c r="L4416" s="2"/>
      <c r="M4416" s="3" t="str">
        <f t="shared" ref="M4416:M4479" si="287">IF(K4416=0,"",(L4416/K4416-1))</f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si="284"/>
        <v/>
      </c>
      <c r="F4421" s="2"/>
      <c r="G4421" s="2"/>
      <c r="H4421" s="3" t="str">
        <f t="shared" si="285"/>
        <v/>
      </c>
      <c r="I4421" s="2"/>
      <c r="J4421" s="3" t="str">
        <f t="shared" si="286"/>
        <v/>
      </c>
      <c r="K4421" s="2"/>
      <c r="L4421" s="2"/>
      <c r="M4421" s="3" t="str">
        <f t="shared" si="287"/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si="284"/>
        <v/>
      </c>
      <c r="F4477" s="2"/>
      <c r="G4477" s="2"/>
      <c r="H4477" s="3" t="str">
        <f t="shared" si="285"/>
        <v/>
      </c>
      <c r="I4477" s="2"/>
      <c r="J4477" s="3" t="str">
        <f t="shared" si="286"/>
        <v/>
      </c>
      <c r="K4477" s="2"/>
      <c r="L4477" s="2"/>
      <c r="M4477" s="3" t="str">
        <f t="shared" si="287"/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ref="E4480:E4543" si="288">IF(C4480=0,"",(D4480/C4480-1))</f>
        <v/>
      </c>
      <c r="F4480" s="2"/>
      <c r="G4480" s="2"/>
      <c r="H4480" s="3" t="str">
        <f t="shared" ref="H4480:H4543" si="289">IF(F4480=0,"",(G4480/F4480-1))</f>
        <v/>
      </c>
      <c r="I4480" s="2"/>
      <c r="J4480" s="3" t="str">
        <f t="shared" ref="J4480:J4543" si="290">IF(I4480=0,"",(G4480/I4480-1))</f>
        <v/>
      </c>
      <c r="K4480" s="2"/>
      <c r="L4480" s="2"/>
      <c r="M4480" s="3" t="str">
        <f t="shared" ref="M4480:M4543" si="291">IF(K4480=0,"",(L4480/K4480-1))</f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si="288"/>
        <v/>
      </c>
      <c r="F4485" s="2"/>
      <c r="G4485" s="2"/>
      <c r="H4485" s="3" t="str">
        <f t="shared" si="289"/>
        <v/>
      </c>
      <c r="I4485" s="2"/>
      <c r="J4485" s="3" t="str">
        <f t="shared" si="290"/>
        <v/>
      </c>
      <c r="K4485" s="2"/>
      <c r="L4485" s="2"/>
      <c r="M4485" s="3" t="str">
        <f t="shared" si="291"/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si="288"/>
        <v/>
      </c>
      <c r="F4541" s="2"/>
      <c r="G4541" s="2"/>
      <c r="H4541" s="3" t="str">
        <f t="shared" si="289"/>
        <v/>
      </c>
      <c r="I4541" s="2"/>
      <c r="J4541" s="3" t="str">
        <f t="shared" si="290"/>
        <v/>
      </c>
      <c r="K4541" s="2"/>
      <c r="L4541" s="2"/>
      <c r="M4541" s="3" t="str">
        <f t="shared" si="291"/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ref="E4544:E4607" si="292">IF(C4544=0,"",(D4544/C4544-1))</f>
        <v/>
      </c>
      <c r="F4544" s="2"/>
      <c r="G4544" s="2"/>
      <c r="H4544" s="3" t="str">
        <f t="shared" ref="H4544:H4607" si="293">IF(F4544=0,"",(G4544/F4544-1))</f>
        <v/>
      </c>
      <c r="I4544" s="2"/>
      <c r="J4544" s="3" t="str">
        <f t="shared" ref="J4544:J4607" si="294">IF(I4544=0,"",(G4544/I4544-1))</f>
        <v/>
      </c>
      <c r="K4544" s="2"/>
      <c r="L4544" s="2"/>
      <c r="M4544" s="3" t="str">
        <f t="shared" ref="M4544:M4607" si="295">IF(K4544=0,"",(L4544/K4544-1))</f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si="292"/>
        <v/>
      </c>
      <c r="F4549" s="2"/>
      <c r="G4549" s="2"/>
      <c r="H4549" s="3" t="str">
        <f t="shared" si="293"/>
        <v/>
      </c>
      <c r="I4549" s="2"/>
      <c r="J4549" s="3" t="str">
        <f t="shared" si="294"/>
        <v/>
      </c>
      <c r="K4549" s="2"/>
      <c r="L4549" s="2"/>
      <c r="M4549" s="3" t="str">
        <f t="shared" si="295"/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si="292"/>
        <v/>
      </c>
      <c r="F4605" s="2"/>
      <c r="G4605" s="2"/>
      <c r="H4605" s="3" t="str">
        <f t="shared" si="293"/>
        <v/>
      </c>
      <c r="I4605" s="2"/>
      <c r="J4605" s="3" t="str">
        <f t="shared" si="294"/>
        <v/>
      </c>
      <c r="K4605" s="2"/>
      <c r="L4605" s="2"/>
      <c r="M4605" s="3" t="str">
        <f t="shared" si="295"/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ref="E4608:E4671" si="296">IF(C4608=0,"",(D4608/C4608-1))</f>
        <v/>
      </c>
      <c r="F4608" s="2"/>
      <c r="G4608" s="2"/>
      <c r="H4608" s="3" t="str">
        <f t="shared" ref="H4608:H4671" si="297">IF(F4608=0,"",(G4608/F4608-1))</f>
        <v/>
      </c>
      <c r="I4608" s="2"/>
      <c r="J4608" s="3" t="str">
        <f t="shared" ref="J4608:J4671" si="298">IF(I4608=0,"",(G4608/I4608-1))</f>
        <v/>
      </c>
      <c r="K4608" s="2"/>
      <c r="L4608" s="2"/>
      <c r="M4608" s="3" t="str">
        <f t="shared" ref="M4608:M4671" si="299">IF(K4608=0,"",(L4608/K4608-1))</f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si="296"/>
        <v/>
      </c>
      <c r="F4613" s="2"/>
      <c r="G4613" s="2"/>
      <c r="H4613" s="3" t="str">
        <f t="shared" si="297"/>
        <v/>
      </c>
      <c r="I4613" s="2"/>
      <c r="J4613" s="3" t="str">
        <f t="shared" si="298"/>
        <v/>
      </c>
      <c r="K4613" s="2"/>
      <c r="L4613" s="2"/>
      <c r="M4613" s="3" t="str">
        <f t="shared" si="299"/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si="296"/>
        <v/>
      </c>
      <c r="F4669" s="2"/>
      <c r="G4669" s="2"/>
      <c r="H4669" s="3" t="str">
        <f t="shared" si="297"/>
        <v/>
      </c>
      <c r="I4669" s="2"/>
      <c r="J4669" s="3" t="str">
        <f t="shared" si="298"/>
        <v/>
      </c>
      <c r="K4669" s="2"/>
      <c r="L4669" s="2"/>
      <c r="M4669" s="3" t="str">
        <f t="shared" si="299"/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ref="E4672:E4735" si="300">IF(C4672=0,"",(D4672/C4672-1))</f>
        <v/>
      </c>
      <c r="F4672" s="2"/>
      <c r="G4672" s="2"/>
      <c r="H4672" s="3" t="str">
        <f t="shared" ref="H4672:H4735" si="301">IF(F4672=0,"",(G4672/F4672-1))</f>
        <v/>
      </c>
      <c r="I4672" s="2"/>
      <c r="J4672" s="3" t="str">
        <f t="shared" ref="J4672:J4735" si="302">IF(I4672=0,"",(G4672/I4672-1))</f>
        <v/>
      </c>
      <c r="K4672" s="2"/>
      <c r="L4672" s="2"/>
      <c r="M4672" s="3" t="str">
        <f t="shared" ref="M4672:M4735" si="303">IF(K4672=0,"",(L4672/K4672-1))</f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si="300"/>
        <v/>
      </c>
      <c r="F4677" s="2"/>
      <c r="G4677" s="2"/>
      <c r="H4677" s="3" t="str">
        <f t="shared" si="301"/>
        <v/>
      </c>
      <c r="I4677" s="2"/>
      <c r="J4677" s="3" t="str">
        <f t="shared" si="302"/>
        <v/>
      </c>
      <c r="K4677" s="2"/>
      <c r="L4677" s="2"/>
      <c r="M4677" s="3" t="str">
        <f t="shared" si="303"/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si="300"/>
        <v/>
      </c>
      <c r="F4733" s="2"/>
      <c r="G4733" s="2"/>
      <c r="H4733" s="3" t="str">
        <f t="shared" si="301"/>
        <v/>
      </c>
      <c r="I4733" s="2"/>
      <c r="J4733" s="3" t="str">
        <f t="shared" si="302"/>
        <v/>
      </c>
      <c r="K4733" s="2"/>
      <c r="L4733" s="2"/>
      <c r="M4733" s="3" t="str">
        <f t="shared" si="303"/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ref="E4736:E4799" si="304">IF(C4736=0,"",(D4736/C4736-1))</f>
        <v/>
      </c>
      <c r="F4736" s="2"/>
      <c r="G4736" s="2"/>
      <c r="H4736" s="3" t="str">
        <f t="shared" ref="H4736:H4799" si="305">IF(F4736=0,"",(G4736/F4736-1))</f>
        <v/>
      </c>
      <c r="I4736" s="2"/>
      <c r="J4736" s="3" t="str">
        <f t="shared" ref="J4736:J4799" si="306">IF(I4736=0,"",(G4736/I4736-1))</f>
        <v/>
      </c>
      <c r="K4736" s="2"/>
      <c r="L4736" s="2"/>
      <c r="M4736" s="3" t="str">
        <f t="shared" ref="M4736:M4799" si="307">IF(K4736=0,"",(L4736/K4736-1))</f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si="304"/>
        <v/>
      </c>
      <c r="F4741" s="2"/>
      <c r="G4741" s="2"/>
      <c r="H4741" s="3" t="str">
        <f t="shared" si="305"/>
        <v/>
      </c>
      <c r="I4741" s="2"/>
      <c r="J4741" s="3" t="str">
        <f t="shared" si="306"/>
        <v/>
      </c>
      <c r="K4741" s="2"/>
      <c r="L4741" s="2"/>
      <c r="M4741" s="3" t="str">
        <f t="shared" si="307"/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ref="E4800:E4863" si="308">IF(C4800=0,"",(D4800/C4800-1))</f>
        <v/>
      </c>
      <c r="F4800" s="2"/>
      <c r="G4800" s="2"/>
      <c r="H4800" s="3" t="str">
        <f t="shared" ref="H4800:H4863" si="309">IF(F4800=0,"",(G4800/F4800-1))</f>
        <v/>
      </c>
      <c r="I4800" s="2"/>
      <c r="J4800" s="3" t="str">
        <f t="shared" ref="J4800:J4863" si="310">IF(I4800=0,"",(G4800/I4800-1))</f>
        <v/>
      </c>
      <c r="K4800" s="2"/>
      <c r="L4800" s="2"/>
      <c r="M4800" s="3" t="str">
        <f t="shared" ref="M4800:M4863" si="311">IF(K4800=0,"",(L4800/K4800-1))</f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si="308"/>
        <v/>
      </c>
      <c r="F4805" s="2"/>
      <c r="G4805" s="2"/>
      <c r="H4805" s="3" t="str">
        <f t="shared" si="309"/>
        <v/>
      </c>
      <c r="I4805" s="2"/>
      <c r="J4805" s="3" t="str">
        <f t="shared" si="310"/>
        <v/>
      </c>
      <c r="K4805" s="2"/>
      <c r="L4805" s="2"/>
      <c r="M4805" s="3" t="str">
        <f t="shared" si="311"/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ref="E4864:E4927" si="312">IF(C4864=0,"",(D4864/C4864-1))</f>
        <v/>
      </c>
      <c r="F4864" s="2"/>
      <c r="G4864" s="2"/>
      <c r="H4864" s="3" t="str">
        <f t="shared" ref="H4864:H4927" si="313">IF(F4864=0,"",(G4864/F4864-1))</f>
        <v/>
      </c>
      <c r="I4864" s="2"/>
      <c r="J4864" s="3" t="str">
        <f t="shared" ref="J4864:J4927" si="314">IF(I4864=0,"",(G4864/I4864-1))</f>
        <v/>
      </c>
      <c r="K4864" s="2"/>
      <c r="L4864" s="2"/>
      <c r="M4864" s="3" t="str">
        <f t="shared" ref="M4864:M4927" si="315">IF(K4864=0,"",(L4864/K4864-1))</f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si="312"/>
        <v/>
      </c>
      <c r="F4869" s="2"/>
      <c r="G4869" s="2"/>
      <c r="H4869" s="3" t="str">
        <f t="shared" si="313"/>
        <v/>
      </c>
      <c r="I4869" s="2"/>
      <c r="J4869" s="3" t="str">
        <f t="shared" si="314"/>
        <v/>
      </c>
      <c r="K4869" s="2"/>
      <c r="L4869" s="2"/>
      <c r="M4869" s="3" t="str">
        <f t="shared" si="315"/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si="312"/>
        <v/>
      </c>
      <c r="F4925" s="2"/>
      <c r="G4925" s="2"/>
      <c r="H4925" s="3" t="str">
        <f t="shared" si="313"/>
        <v/>
      </c>
      <c r="I4925" s="2"/>
      <c r="J4925" s="3" t="str">
        <f t="shared" si="314"/>
        <v/>
      </c>
      <c r="K4925" s="2"/>
      <c r="L4925" s="2"/>
      <c r="M4925" s="3" t="str">
        <f t="shared" si="315"/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ref="E4928:E4991" si="316">IF(C4928=0,"",(D4928/C4928-1))</f>
        <v/>
      </c>
      <c r="F4928" s="2"/>
      <c r="G4928" s="2"/>
      <c r="H4928" s="3" t="str">
        <f t="shared" ref="H4928:H4991" si="317">IF(F4928=0,"",(G4928/F4928-1))</f>
        <v/>
      </c>
      <c r="I4928" s="2"/>
      <c r="J4928" s="3" t="str">
        <f t="shared" ref="J4928:J4991" si="318">IF(I4928=0,"",(G4928/I4928-1))</f>
        <v/>
      </c>
      <c r="K4928" s="2"/>
      <c r="L4928" s="2"/>
      <c r="M4928" s="3" t="str">
        <f t="shared" ref="M4928:M4991" si="319">IF(K4928=0,"",(L4928/K4928-1))</f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si="316"/>
        <v/>
      </c>
      <c r="F4933" s="2"/>
      <c r="G4933" s="2"/>
      <c r="H4933" s="3" t="str">
        <f t="shared" si="317"/>
        <v/>
      </c>
      <c r="I4933" s="2"/>
      <c r="J4933" s="3" t="str">
        <f t="shared" si="318"/>
        <v/>
      </c>
      <c r="K4933" s="2"/>
      <c r="L4933" s="2"/>
      <c r="M4933" s="3" t="str">
        <f t="shared" si="319"/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 t="str">
        <f t="shared" si="316"/>
        <v/>
      </c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E4970" s="3" t="str">
        <f t="shared" si="316"/>
        <v/>
      </c>
      <c r="F4970" s="2"/>
      <c r="G4970" s="2"/>
      <c r="H4970" s="3" t="str">
        <f t="shared" si="317"/>
        <v/>
      </c>
      <c r="I4970" s="2"/>
      <c r="J4970" s="3" t="str">
        <f t="shared" si="318"/>
        <v/>
      </c>
      <c r="K4970" s="2"/>
      <c r="L4970" s="2"/>
      <c r="M4970" s="3" t="str">
        <f t="shared" si="319"/>
        <v/>
      </c>
    </row>
    <row r="4971" spans="3:13" x14ac:dyDescent="0.2">
      <c r="C4971" s="2"/>
      <c r="D4971" s="2"/>
      <c r="E4971" s="3" t="str">
        <f t="shared" si="316"/>
        <v/>
      </c>
      <c r="F4971" s="2"/>
      <c r="G4971" s="2"/>
      <c r="H4971" s="3" t="str">
        <f t="shared" si="317"/>
        <v/>
      </c>
      <c r="I4971" s="2"/>
      <c r="J4971" s="3" t="str">
        <f t="shared" si="318"/>
        <v/>
      </c>
      <c r="K4971" s="2"/>
      <c r="L4971" s="2"/>
      <c r="M4971" s="3" t="str">
        <f t="shared" si="319"/>
        <v/>
      </c>
    </row>
    <row r="4972" spans="3:13" x14ac:dyDescent="0.2">
      <c r="C4972" s="2"/>
      <c r="D4972" s="2"/>
      <c r="E4972" s="3" t="str">
        <f t="shared" si="316"/>
        <v/>
      </c>
      <c r="F4972" s="2"/>
      <c r="G4972" s="2"/>
      <c r="H4972" s="3" t="str">
        <f t="shared" si="317"/>
        <v/>
      </c>
      <c r="I4972" s="2"/>
      <c r="J4972" s="3" t="str">
        <f t="shared" si="318"/>
        <v/>
      </c>
      <c r="K4972" s="2"/>
      <c r="L4972" s="2"/>
      <c r="M4972" s="3" t="str">
        <f t="shared" si="319"/>
        <v/>
      </c>
    </row>
    <row r="4973" spans="3:13" x14ac:dyDescent="0.2">
      <c r="C4973" s="2"/>
      <c r="D4973" s="2"/>
      <c r="E4973" s="3" t="str">
        <f t="shared" si="316"/>
        <v/>
      </c>
      <c r="F4973" s="2"/>
      <c r="G4973" s="2"/>
      <c r="H4973" s="3" t="str">
        <f t="shared" si="317"/>
        <v/>
      </c>
      <c r="I4973" s="2"/>
      <c r="J4973" s="3" t="str">
        <f t="shared" si="318"/>
        <v/>
      </c>
      <c r="K4973" s="2"/>
      <c r="L4973" s="2"/>
      <c r="M4973" s="3" t="str">
        <f t="shared" si="319"/>
        <v/>
      </c>
    </row>
    <row r="4974" spans="3:13" x14ac:dyDescent="0.2">
      <c r="C4974" s="2"/>
      <c r="D4974" s="2"/>
      <c r="E4974" s="3" t="str">
        <f t="shared" si="316"/>
        <v/>
      </c>
      <c r="F4974" s="2"/>
      <c r="G4974" s="2"/>
      <c r="H4974" s="3" t="str">
        <f t="shared" si="317"/>
        <v/>
      </c>
      <c r="I4974" s="2"/>
      <c r="J4974" s="3" t="str">
        <f t="shared" si="318"/>
        <v/>
      </c>
      <c r="K4974" s="2"/>
      <c r="L4974" s="2"/>
      <c r="M4974" s="3" t="str">
        <f t="shared" si="319"/>
        <v/>
      </c>
    </row>
    <row r="4975" spans="3:13" x14ac:dyDescent="0.2">
      <c r="C4975" s="2"/>
      <c r="D4975" s="2"/>
      <c r="E4975" s="3" t="str">
        <f t="shared" si="316"/>
        <v/>
      </c>
      <c r="F4975" s="2"/>
      <c r="G4975" s="2"/>
      <c r="H4975" s="3" t="str">
        <f t="shared" si="317"/>
        <v/>
      </c>
      <c r="I4975" s="2"/>
      <c r="J4975" s="3" t="str">
        <f t="shared" si="318"/>
        <v/>
      </c>
      <c r="K4975" s="2"/>
      <c r="L4975" s="2"/>
      <c r="M4975" s="3" t="str">
        <f t="shared" si="319"/>
        <v/>
      </c>
    </row>
    <row r="4976" spans="3:13" x14ac:dyDescent="0.2">
      <c r="C4976" s="2"/>
      <c r="D4976" s="2"/>
      <c r="E4976" s="3" t="str">
        <f t="shared" si="316"/>
        <v/>
      </c>
      <c r="F4976" s="2"/>
      <c r="G4976" s="2"/>
      <c r="H4976" s="3" t="str">
        <f t="shared" si="317"/>
        <v/>
      </c>
      <c r="I4976" s="2"/>
      <c r="J4976" s="3" t="str">
        <f t="shared" si="318"/>
        <v/>
      </c>
      <c r="K4976" s="2"/>
      <c r="L4976" s="2"/>
      <c r="M4976" s="3" t="str">
        <f t="shared" si="319"/>
        <v/>
      </c>
    </row>
    <row r="4977" spans="3:13" x14ac:dyDescent="0.2">
      <c r="C4977" s="2"/>
      <c r="D4977" s="2"/>
      <c r="E4977" s="3" t="str">
        <f t="shared" si="316"/>
        <v/>
      </c>
      <c r="F4977" s="2"/>
      <c r="G4977" s="2"/>
      <c r="H4977" s="3" t="str">
        <f t="shared" si="317"/>
        <v/>
      </c>
      <c r="I4977" s="2"/>
      <c r="J4977" s="3" t="str">
        <f t="shared" si="318"/>
        <v/>
      </c>
      <c r="K4977" s="2"/>
      <c r="L4977" s="2"/>
      <c r="M4977" s="3" t="str">
        <f t="shared" si="319"/>
        <v/>
      </c>
    </row>
    <row r="4978" spans="3:13" x14ac:dyDescent="0.2">
      <c r="C4978" s="2"/>
      <c r="D4978" s="2"/>
      <c r="E4978" s="3" t="str">
        <f t="shared" si="316"/>
        <v/>
      </c>
      <c r="F4978" s="2"/>
      <c r="G4978" s="2"/>
      <c r="H4978" s="3" t="str">
        <f t="shared" si="317"/>
        <v/>
      </c>
      <c r="I4978" s="2"/>
      <c r="J4978" s="3" t="str">
        <f t="shared" si="318"/>
        <v/>
      </c>
      <c r="K4978" s="2"/>
      <c r="L4978" s="2"/>
      <c r="M4978" s="3" t="str">
        <f t="shared" si="319"/>
        <v/>
      </c>
    </row>
    <row r="4979" spans="3:13" x14ac:dyDescent="0.2">
      <c r="C4979" s="2"/>
      <c r="D4979" s="2"/>
      <c r="E4979" s="3" t="str">
        <f t="shared" si="316"/>
        <v/>
      </c>
      <c r="F4979" s="2"/>
      <c r="G4979" s="2"/>
      <c r="H4979" s="3" t="str">
        <f t="shared" si="317"/>
        <v/>
      </c>
      <c r="I4979" s="2"/>
      <c r="J4979" s="3" t="str">
        <f t="shared" si="318"/>
        <v/>
      </c>
      <c r="K4979" s="2"/>
      <c r="L4979" s="2"/>
      <c r="M4979" s="3" t="str">
        <f t="shared" si="319"/>
        <v/>
      </c>
    </row>
    <row r="4980" spans="3:13" x14ac:dyDescent="0.2">
      <c r="C4980" s="2"/>
      <c r="D4980" s="2"/>
      <c r="E4980" s="3" t="str">
        <f t="shared" si="316"/>
        <v/>
      </c>
      <c r="F4980" s="2"/>
      <c r="G4980" s="2"/>
      <c r="H4980" s="3" t="str">
        <f t="shared" si="317"/>
        <v/>
      </c>
      <c r="I4980" s="2"/>
      <c r="J4980" s="3" t="str">
        <f t="shared" si="318"/>
        <v/>
      </c>
      <c r="K4980" s="2"/>
      <c r="L4980" s="2"/>
      <c r="M4980" s="3" t="str">
        <f t="shared" si="319"/>
        <v/>
      </c>
    </row>
    <row r="4981" spans="3:13" x14ac:dyDescent="0.2">
      <c r="C4981" s="2"/>
      <c r="D4981" s="2"/>
      <c r="E4981" s="3" t="str">
        <f t="shared" si="316"/>
        <v/>
      </c>
      <c r="F4981" s="2"/>
      <c r="G4981" s="2"/>
      <c r="H4981" s="3" t="str">
        <f t="shared" si="317"/>
        <v/>
      </c>
      <c r="I4981" s="2"/>
      <c r="J4981" s="3" t="str">
        <f t="shared" si="318"/>
        <v/>
      </c>
      <c r="K4981" s="2"/>
      <c r="L4981" s="2"/>
      <c r="M4981" s="3" t="str">
        <f t="shared" si="319"/>
        <v/>
      </c>
    </row>
    <row r="4982" spans="3:13" x14ac:dyDescent="0.2">
      <c r="C4982" s="2"/>
      <c r="D4982" s="2"/>
      <c r="E4982" s="3" t="str">
        <f t="shared" si="316"/>
        <v/>
      </c>
      <c r="F4982" s="2"/>
      <c r="G4982" s="2"/>
      <c r="H4982" s="3" t="str">
        <f t="shared" si="317"/>
        <v/>
      </c>
      <c r="I4982" s="2"/>
      <c r="J4982" s="3" t="str">
        <f t="shared" si="318"/>
        <v/>
      </c>
      <c r="K4982" s="2"/>
      <c r="L4982" s="2"/>
      <c r="M4982" s="3" t="str">
        <f t="shared" si="319"/>
        <v/>
      </c>
    </row>
    <row r="4983" spans="3:13" x14ac:dyDescent="0.2">
      <c r="C4983" s="2"/>
      <c r="D4983" s="2"/>
      <c r="E4983" s="3" t="str">
        <f t="shared" si="316"/>
        <v/>
      </c>
      <c r="F4983" s="2"/>
      <c r="G4983" s="2"/>
      <c r="H4983" s="3" t="str">
        <f t="shared" si="317"/>
        <v/>
      </c>
      <c r="I4983" s="2"/>
      <c r="J4983" s="3" t="str">
        <f t="shared" si="318"/>
        <v/>
      </c>
      <c r="K4983" s="2"/>
      <c r="L4983" s="2"/>
      <c r="M4983" s="3" t="str">
        <f t="shared" si="319"/>
        <v/>
      </c>
    </row>
    <row r="4984" spans="3:13" x14ac:dyDescent="0.2">
      <c r="C4984" s="2"/>
      <c r="D4984" s="2"/>
      <c r="E4984" s="3" t="str">
        <f t="shared" si="316"/>
        <v/>
      </c>
      <c r="F4984" s="2"/>
      <c r="G4984" s="2"/>
      <c r="H4984" s="3" t="str">
        <f t="shared" si="317"/>
        <v/>
      </c>
      <c r="I4984" s="2"/>
      <c r="J4984" s="3" t="str">
        <f t="shared" si="318"/>
        <v/>
      </c>
      <c r="K4984" s="2"/>
      <c r="L4984" s="2"/>
      <c r="M4984" s="3" t="str">
        <f t="shared" si="319"/>
        <v/>
      </c>
    </row>
    <row r="4985" spans="3:13" x14ac:dyDescent="0.2">
      <c r="C4985" s="2"/>
      <c r="D4985" s="2"/>
      <c r="E4985" s="3" t="str">
        <f t="shared" si="316"/>
        <v/>
      </c>
      <c r="F4985" s="2"/>
      <c r="G4985" s="2"/>
      <c r="H4985" s="3" t="str">
        <f t="shared" si="317"/>
        <v/>
      </c>
      <c r="I4985" s="2"/>
      <c r="J4985" s="3" t="str">
        <f t="shared" si="318"/>
        <v/>
      </c>
      <c r="K4985" s="2"/>
      <c r="L4985" s="2"/>
      <c r="M4985" s="3" t="str">
        <f t="shared" si="319"/>
        <v/>
      </c>
    </row>
    <row r="4986" spans="3:13" x14ac:dyDescent="0.2">
      <c r="C4986" s="2"/>
      <c r="D4986" s="2"/>
      <c r="E4986" s="3" t="str">
        <f t="shared" si="316"/>
        <v/>
      </c>
      <c r="F4986" s="2"/>
      <c r="G4986" s="2"/>
      <c r="H4986" s="3" t="str">
        <f t="shared" si="317"/>
        <v/>
      </c>
      <c r="I4986" s="2"/>
      <c r="J4986" s="3" t="str">
        <f t="shared" si="318"/>
        <v/>
      </c>
      <c r="K4986" s="2"/>
      <c r="L4986" s="2"/>
      <c r="M4986" s="3" t="str">
        <f t="shared" si="319"/>
        <v/>
      </c>
    </row>
    <row r="4987" spans="3:13" x14ac:dyDescent="0.2">
      <c r="C4987" s="2"/>
      <c r="D4987" s="2"/>
      <c r="E4987" s="3" t="str">
        <f t="shared" si="316"/>
        <v/>
      </c>
      <c r="F4987" s="2"/>
      <c r="G4987" s="2"/>
      <c r="H4987" s="3" t="str">
        <f t="shared" si="317"/>
        <v/>
      </c>
      <c r="I4987" s="2"/>
      <c r="J4987" s="3" t="str">
        <f t="shared" si="318"/>
        <v/>
      </c>
      <c r="K4987" s="2"/>
      <c r="L4987" s="2"/>
      <c r="M4987" s="3" t="str">
        <f t="shared" si="319"/>
        <v/>
      </c>
    </row>
    <row r="4988" spans="3:13" x14ac:dyDescent="0.2">
      <c r="C4988" s="2"/>
      <c r="D4988" s="2"/>
      <c r="E4988" s="3" t="str">
        <f t="shared" si="316"/>
        <v/>
      </c>
      <c r="F4988" s="2"/>
      <c r="G4988" s="2"/>
      <c r="H4988" s="3" t="str">
        <f t="shared" si="317"/>
        <v/>
      </c>
      <c r="I4988" s="2"/>
      <c r="J4988" s="3" t="str">
        <f t="shared" si="318"/>
        <v/>
      </c>
      <c r="K4988" s="2"/>
      <c r="L4988" s="2"/>
      <c r="M4988" s="3" t="str">
        <f t="shared" si="319"/>
        <v/>
      </c>
    </row>
    <row r="4989" spans="3:13" x14ac:dyDescent="0.2">
      <c r="C4989" s="2"/>
      <c r="D4989" s="2"/>
      <c r="E4989" s="3" t="str">
        <f t="shared" si="316"/>
        <v/>
      </c>
      <c r="F4989" s="2"/>
      <c r="G4989" s="2"/>
      <c r="H4989" s="3" t="str">
        <f t="shared" si="317"/>
        <v/>
      </c>
      <c r="I4989" s="2"/>
      <c r="J4989" s="3" t="str">
        <f t="shared" si="318"/>
        <v/>
      </c>
      <c r="K4989" s="2"/>
      <c r="L4989" s="2"/>
      <c r="M4989" s="3" t="str">
        <f t="shared" si="319"/>
        <v/>
      </c>
    </row>
    <row r="4990" spans="3:13" x14ac:dyDescent="0.2">
      <c r="C4990" s="2"/>
      <c r="D4990" s="2"/>
      <c r="E4990" s="3" t="str">
        <f t="shared" si="316"/>
        <v/>
      </c>
      <c r="F4990" s="2"/>
      <c r="G4990" s="2"/>
      <c r="H4990" s="3" t="str">
        <f t="shared" si="317"/>
        <v/>
      </c>
      <c r="I4990" s="2"/>
      <c r="J4990" s="3" t="str">
        <f t="shared" si="318"/>
        <v/>
      </c>
      <c r="K4990" s="2"/>
      <c r="L4990" s="2"/>
      <c r="M4990" s="3" t="str">
        <f t="shared" si="319"/>
        <v/>
      </c>
    </row>
    <row r="4991" spans="3:13" x14ac:dyDescent="0.2">
      <c r="C4991" s="2"/>
      <c r="D4991" s="2"/>
      <c r="E4991" s="3" t="str">
        <f t="shared" si="316"/>
        <v/>
      </c>
      <c r="F4991" s="2"/>
      <c r="G4991" s="2"/>
      <c r="H4991" s="3" t="str">
        <f t="shared" si="317"/>
        <v/>
      </c>
      <c r="I4991" s="2"/>
      <c r="J4991" s="3" t="str">
        <f t="shared" si="318"/>
        <v/>
      </c>
      <c r="K4991" s="2"/>
      <c r="L4991" s="2"/>
      <c r="M4991" s="3" t="str">
        <f t="shared" si="319"/>
        <v/>
      </c>
    </row>
    <row r="4992" spans="3:13" x14ac:dyDescent="0.2">
      <c r="C4992" s="2"/>
      <c r="D4992" s="2"/>
      <c r="E4992" s="3" t="str">
        <f t="shared" ref="E4992:E5032" si="320">IF(C4992=0,"",(D4992/C4992-1))</f>
        <v/>
      </c>
      <c r="F4992" s="2"/>
      <c r="G4992" s="2"/>
      <c r="H4992" s="3" t="str">
        <f t="shared" ref="H4992:H5033" si="321">IF(F4992=0,"",(G4992/F4992-1))</f>
        <v/>
      </c>
      <c r="I4992" s="2"/>
      <c r="J4992" s="3" t="str">
        <f t="shared" ref="J4992:J5033" si="322">IF(I4992=0,"",(G4992/I4992-1))</f>
        <v/>
      </c>
      <c r="K4992" s="2"/>
      <c r="L4992" s="2"/>
      <c r="M4992" s="3" t="str">
        <f t="shared" ref="M4992:M5033" si="323">IF(K4992=0,"",(L4992/K4992-1))</f>
        <v/>
      </c>
    </row>
    <row r="4993" spans="3:13" x14ac:dyDescent="0.2">
      <c r="C4993" s="2"/>
      <c r="D4993" s="2"/>
      <c r="E4993" s="3" t="str">
        <f t="shared" si="320"/>
        <v/>
      </c>
      <c r="F4993" s="2"/>
      <c r="G4993" s="2"/>
      <c r="H4993" s="3" t="str">
        <f t="shared" si="321"/>
        <v/>
      </c>
      <c r="I4993" s="2"/>
      <c r="J4993" s="3" t="str">
        <f t="shared" si="322"/>
        <v/>
      </c>
      <c r="K4993" s="2"/>
      <c r="L4993" s="2"/>
      <c r="M4993" s="3" t="str">
        <f t="shared" si="323"/>
        <v/>
      </c>
    </row>
    <row r="4994" spans="3:13" x14ac:dyDescent="0.2">
      <c r="C4994" s="2"/>
      <c r="D4994" s="2"/>
      <c r="E4994" s="3" t="str">
        <f t="shared" si="320"/>
        <v/>
      </c>
      <c r="F4994" s="2"/>
      <c r="G4994" s="2"/>
      <c r="H4994" s="3" t="str">
        <f t="shared" si="321"/>
        <v/>
      </c>
      <c r="I4994" s="2"/>
      <c r="J4994" s="3" t="str">
        <f t="shared" si="322"/>
        <v/>
      </c>
      <c r="K4994" s="2"/>
      <c r="L4994" s="2"/>
      <c r="M4994" s="3" t="str">
        <f t="shared" si="323"/>
        <v/>
      </c>
    </row>
    <row r="4995" spans="3:13" x14ac:dyDescent="0.2">
      <c r="C4995" s="2"/>
      <c r="D4995" s="2"/>
      <c r="E4995" s="3" t="str">
        <f t="shared" si="320"/>
        <v/>
      </c>
      <c r="F4995" s="2"/>
      <c r="G4995" s="2"/>
      <c r="H4995" s="3" t="str">
        <f t="shared" si="321"/>
        <v/>
      </c>
      <c r="I4995" s="2"/>
      <c r="J4995" s="3" t="str">
        <f t="shared" si="322"/>
        <v/>
      </c>
      <c r="K4995" s="2"/>
      <c r="L4995" s="2"/>
      <c r="M4995" s="3" t="str">
        <f t="shared" si="323"/>
        <v/>
      </c>
    </row>
    <row r="4996" spans="3:13" x14ac:dyDescent="0.2">
      <c r="C4996" s="2"/>
      <c r="D4996" s="2"/>
      <c r="E4996" s="3" t="str">
        <f t="shared" si="320"/>
        <v/>
      </c>
      <c r="F4996" s="2"/>
      <c r="G4996" s="2"/>
      <c r="H4996" s="3" t="str">
        <f t="shared" si="321"/>
        <v/>
      </c>
      <c r="I4996" s="2"/>
      <c r="J4996" s="3" t="str">
        <f t="shared" si="322"/>
        <v/>
      </c>
      <c r="K4996" s="2"/>
      <c r="L4996" s="2"/>
      <c r="M4996" s="3" t="str">
        <f t="shared" si="323"/>
        <v/>
      </c>
    </row>
    <row r="4997" spans="3:13" x14ac:dyDescent="0.2">
      <c r="C4997" s="2"/>
      <c r="D4997" s="2"/>
      <c r="E4997" s="3" t="str">
        <f t="shared" si="320"/>
        <v/>
      </c>
      <c r="F4997" s="2"/>
      <c r="G4997" s="2"/>
      <c r="H4997" s="3" t="str">
        <f t="shared" si="321"/>
        <v/>
      </c>
      <c r="I4997" s="2"/>
      <c r="J4997" s="3" t="str">
        <f t="shared" si="322"/>
        <v/>
      </c>
      <c r="K4997" s="2"/>
      <c r="L4997" s="2"/>
      <c r="M4997" s="3" t="str">
        <f t="shared" si="323"/>
        <v/>
      </c>
    </row>
    <row r="4998" spans="3:13" x14ac:dyDescent="0.2">
      <c r="C4998" s="2"/>
      <c r="D4998" s="2"/>
      <c r="E4998" s="3" t="str">
        <f t="shared" si="320"/>
        <v/>
      </c>
      <c r="F4998" s="2"/>
      <c r="G4998" s="2"/>
      <c r="H4998" s="3" t="str">
        <f t="shared" si="321"/>
        <v/>
      </c>
      <c r="I4998" s="2"/>
      <c r="J4998" s="3" t="str">
        <f t="shared" si="322"/>
        <v/>
      </c>
      <c r="K4998" s="2"/>
      <c r="L4998" s="2"/>
      <c r="M4998" s="3" t="str">
        <f t="shared" si="323"/>
        <v/>
      </c>
    </row>
    <row r="4999" spans="3:13" x14ac:dyDescent="0.2">
      <c r="C4999" s="2"/>
      <c r="D4999" s="2"/>
      <c r="E4999" s="3" t="str">
        <f t="shared" si="320"/>
        <v/>
      </c>
      <c r="F4999" s="2"/>
      <c r="G4999" s="2"/>
      <c r="H4999" s="3" t="str">
        <f t="shared" si="321"/>
        <v/>
      </c>
      <c r="I4999" s="2"/>
      <c r="J4999" s="3" t="str">
        <f t="shared" si="322"/>
        <v/>
      </c>
      <c r="K4999" s="2"/>
      <c r="L4999" s="2"/>
      <c r="M4999" s="3" t="str">
        <f t="shared" si="323"/>
        <v/>
      </c>
    </row>
    <row r="5000" spans="3:13" x14ac:dyDescent="0.2">
      <c r="C5000" s="2"/>
      <c r="D5000" s="2"/>
      <c r="E5000" s="3" t="str">
        <f t="shared" si="320"/>
        <v/>
      </c>
      <c r="F5000" s="2"/>
      <c r="G5000" s="2"/>
      <c r="H5000" s="3" t="str">
        <f t="shared" si="321"/>
        <v/>
      </c>
      <c r="I5000" s="2"/>
      <c r="J5000" s="3" t="str">
        <f t="shared" si="322"/>
        <v/>
      </c>
      <c r="K5000" s="2"/>
      <c r="L5000" s="2"/>
      <c r="M5000" s="3" t="str">
        <f t="shared" si="323"/>
        <v/>
      </c>
    </row>
    <row r="5001" spans="3:13" x14ac:dyDescent="0.2">
      <c r="C5001" s="2"/>
      <c r="D5001" s="2"/>
      <c r="E5001" s="3" t="str">
        <f t="shared" si="320"/>
        <v/>
      </c>
      <c r="F5001" s="2"/>
      <c r="G5001" s="2"/>
      <c r="H5001" s="3" t="str">
        <f t="shared" si="321"/>
        <v/>
      </c>
      <c r="I5001" s="2"/>
      <c r="J5001" s="3" t="str">
        <f t="shared" si="322"/>
        <v/>
      </c>
      <c r="K5001" s="2"/>
      <c r="L5001" s="2"/>
      <c r="M5001" s="3" t="str">
        <f t="shared" si="323"/>
        <v/>
      </c>
    </row>
    <row r="5002" spans="3:13" x14ac:dyDescent="0.2">
      <c r="C5002" s="2"/>
      <c r="D5002" s="2"/>
      <c r="E5002" s="3" t="str">
        <f t="shared" si="320"/>
        <v/>
      </c>
      <c r="F5002" s="2"/>
      <c r="G5002" s="2"/>
      <c r="H5002" s="3" t="str">
        <f t="shared" si="321"/>
        <v/>
      </c>
      <c r="I5002" s="2"/>
      <c r="J5002" s="3" t="str">
        <f t="shared" si="322"/>
        <v/>
      </c>
      <c r="K5002" s="2"/>
      <c r="L5002" s="2"/>
      <c r="M5002" s="3" t="str">
        <f t="shared" si="323"/>
        <v/>
      </c>
    </row>
    <row r="5003" spans="3:13" x14ac:dyDescent="0.2">
      <c r="C5003" s="2"/>
      <c r="D5003" s="2"/>
      <c r="E5003" s="3" t="str">
        <f t="shared" si="320"/>
        <v/>
      </c>
      <c r="F5003" s="2"/>
      <c r="G5003" s="2"/>
      <c r="H5003" s="3" t="str">
        <f t="shared" si="321"/>
        <v/>
      </c>
      <c r="I5003" s="2"/>
      <c r="J5003" s="3" t="str">
        <f t="shared" si="322"/>
        <v/>
      </c>
      <c r="K5003" s="2"/>
      <c r="L5003" s="2"/>
      <c r="M5003" s="3" t="str">
        <f t="shared" si="323"/>
        <v/>
      </c>
    </row>
    <row r="5004" spans="3:13" x14ac:dyDescent="0.2">
      <c r="C5004" s="2"/>
      <c r="D5004" s="2"/>
      <c r="E5004" s="3" t="str">
        <f t="shared" si="320"/>
        <v/>
      </c>
      <c r="F5004" s="2"/>
      <c r="G5004" s="2"/>
      <c r="H5004" s="3" t="str">
        <f t="shared" si="321"/>
        <v/>
      </c>
      <c r="I5004" s="2"/>
      <c r="J5004" s="3" t="str">
        <f t="shared" si="322"/>
        <v/>
      </c>
      <c r="K5004" s="2"/>
      <c r="L5004" s="2"/>
      <c r="M5004" s="3" t="str">
        <f t="shared" si="323"/>
        <v/>
      </c>
    </row>
    <row r="5005" spans="3:13" x14ac:dyDescent="0.2">
      <c r="C5005" s="2"/>
      <c r="D5005" s="2"/>
      <c r="E5005" s="3" t="str">
        <f t="shared" si="320"/>
        <v/>
      </c>
      <c r="F5005" s="2"/>
      <c r="G5005" s="2"/>
      <c r="H5005" s="3" t="str">
        <f t="shared" si="321"/>
        <v/>
      </c>
      <c r="I5005" s="2"/>
      <c r="J5005" s="3" t="str">
        <f t="shared" si="322"/>
        <v/>
      </c>
      <c r="K5005" s="2"/>
      <c r="L5005" s="2"/>
      <c r="M5005" s="3" t="str">
        <f t="shared" si="323"/>
        <v/>
      </c>
    </row>
    <row r="5006" spans="3:13" x14ac:dyDescent="0.2">
      <c r="C5006" s="2"/>
      <c r="D5006" s="2"/>
      <c r="E5006" s="3" t="str">
        <f t="shared" si="320"/>
        <v/>
      </c>
      <c r="F5006" s="2"/>
      <c r="G5006" s="2"/>
      <c r="H5006" s="3" t="str">
        <f t="shared" si="321"/>
        <v/>
      </c>
      <c r="I5006" s="2"/>
      <c r="J5006" s="3" t="str">
        <f t="shared" si="322"/>
        <v/>
      </c>
      <c r="K5006" s="2"/>
      <c r="L5006" s="2"/>
      <c r="M5006" s="3" t="str">
        <f t="shared" si="323"/>
        <v/>
      </c>
    </row>
    <row r="5007" spans="3:13" x14ac:dyDescent="0.2">
      <c r="C5007" s="2"/>
      <c r="D5007" s="2"/>
      <c r="E5007" s="3" t="str">
        <f t="shared" si="320"/>
        <v/>
      </c>
      <c r="F5007" s="2"/>
      <c r="G5007" s="2"/>
      <c r="H5007" s="3" t="str">
        <f t="shared" si="321"/>
        <v/>
      </c>
      <c r="I5007" s="2"/>
      <c r="J5007" s="3" t="str">
        <f t="shared" si="322"/>
        <v/>
      </c>
      <c r="K5007" s="2"/>
      <c r="L5007" s="2"/>
      <c r="M5007" s="3" t="str">
        <f t="shared" si="323"/>
        <v/>
      </c>
    </row>
    <row r="5008" spans="3:13" x14ac:dyDescent="0.2">
      <c r="C5008" s="2"/>
      <c r="D5008" s="2"/>
      <c r="E5008" s="3" t="str">
        <f t="shared" si="320"/>
        <v/>
      </c>
      <c r="F5008" s="2"/>
      <c r="G5008" s="2"/>
      <c r="H5008" s="3" t="str">
        <f t="shared" si="321"/>
        <v/>
      </c>
      <c r="I5008" s="2"/>
      <c r="J5008" s="3" t="str">
        <f t="shared" si="322"/>
        <v/>
      </c>
      <c r="K5008" s="2"/>
      <c r="L5008" s="2"/>
      <c r="M5008" s="3" t="str">
        <f t="shared" si="323"/>
        <v/>
      </c>
    </row>
    <row r="5009" spans="3:13" x14ac:dyDescent="0.2">
      <c r="C5009" s="2"/>
      <c r="D5009" s="2"/>
      <c r="E5009" s="3" t="str">
        <f t="shared" si="320"/>
        <v/>
      </c>
      <c r="F5009" s="2"/>
      <c r="G5009" s="2"/>
      <c r="H5009" s="3" t="str">
        <f t="shared" si="321"/>
        <v/>
      </c>
      <c r="I5009" s="2"/>
      <c r="J5009" s="3" t="str">
        <f t="shared" si="322"/>
        <v/>
      </c>
      <c r="K5009" s="2"/>
      <c r="L5009" s="2"/>
      <c r="M5009" s="3" t="str">
        <f t="shared" si="323"/>
        <v/>
      </c>
    </row>
    <row r="5010" spans="3:13" x14ac:dyDescent="0.2">
      <c r="C5010" s="2"/>
      <c r="D5010" s="2"/>
      <c r="E5010" s="3" t="str">
        <f t="shared" si="320"/>
        <v/>
      </c>
      <c r="F5010" s="2"/>
      <c r="G5010" s="2"/>
      <c r="H5010" s="3" t="str">
        <f t="shared" si="321"/>
        <v/>
      </c>
      <c r="I5010" s="2"/>
      <c r="J5010" s="3" t="str">
        <f t="shared" si="322"/>
        <v/>
      </c>
      <c r="K5010" s="2"/>
      <c r="L5010" s="2"/>
      <c r="M5010" s="3" t="str">
        <f t="shared" si="323"/>
        <v/>
      </c>
    </row>
    <row r="5011" spans="3:13" x14ac:dyDescent="0.2">
      <c r="C5011" s="2"/>
      <c r="D5011" s="2"/>
      <c r="E5011" s="3" t="str">
        <f t="shared" si="320"/>
        <v/>
      </c>
      <c r="F5011" s="2"/>
      <c r="G5011" s="2"/>
      <c r="H5011" s="3" t="str">
        <f t="shared" si="321"/>
        <v/>
      </c>
      <c r="I5011" s="2"/>
      <c r="J5011" s="3" t="str">
        <f t="shared" si="322"/>
        <v/>
      </c>
      <c r="K5011" s="2"/>
      <c r="L5011" s="2"/>
      <c r="M5011" s="3" t="str">
        <f t="shared" si="323"/>
        <v/>
      </c>
    </row>
    <row r="5012" spans="3:13" x14ac:dyDescent="0.2">
      <c r="C5012" s="2"/>
      <c r="D5012" s="2"/>
      <c r="E5012" s="3" t="str">
        <f t="shared" si="320"/>
        <v/>
      </c>
      <c r="F5012" s="2"/>
      <c r="G5012" s="2"/>
      <c r="H5012" s="3" t="str">
        <f t="shared" si="321"/>
        <v/>
      </c>
      <c r="I5012" s="2"/>
      <c r="J5012" s="3" t="str">
        <f t="shared" si="322"/>
        <v/>
      </c>
      <c r="K5012" s="2"/>
      <c r="L5012" s="2"/>
      <c r="M5012" s="3" t="str">
        <f t="shared" si="323"/>
        <v/>
      </c>
    </row>
    <row r="5013" spans="3:13" x14ac:dyDescent="0.2">
      <c r="C5013" s="2"/>
      <c r="D5013" s="2"/>
      <c r="E5013" s="3" t="str">
        <f t="shared" si="320"/>
        <v/>
      </c>
      <c r="F5013" s="2"/>
      <c r="G5013" s="2"/>
      <c r="H5013" s="3" t="str">
        <f t="shared" si="321"/>
        <v/>
      </c>
      <c r="I5013" s="2"/>
      <c r="J5013" s="3" t="str">
        <f t="shared" si="322"/>
        <v/>
      </c>
      <c r="K5013" s="2"/>
      <c r="L5013" s="2"/>
      <c r="M5013" s="3" t="str">
        <f t="shared" si="323"/>
        <v/>
      </c>
    </row>
    <row r="5014" spans="3:13" x14ac:dyDescent="0.2">
      <c r="C5014" s="2"/>
      <c r="D5014" s="2"/>
      <c r="E5014" s="3" t="str">
        <f t="shared" si="320"/>
        <v/>
      </c>
      <c r="F5014" s="2"/>
      <c r="G5014" s="2"/>
      <c r="H5014" s="3" t="str">
        <f t="shared" si="321"/>
        <v/>
      </c>
      <c r="I5014" s="2"/>
      <c r="J5014" s="3" t="str">
        <f t="shared" si="322"/>
        <v/>
      </c>
      <c r="K5014" s="2"/>
      <c r="L5014" s="2"/>
      <c r="M5014" s="3" t="str">
        <f t="shared" si="323"/>
        <v/>
      </c>
    </row>
    <row r="5015" spans="3:13" x14ac:dyDescent="0.2">
      <c r="C5015" s="2"/>
      <c r="D5015" s="2"/>
      <c r="E5015" s="3" t="str">
        <f t="shared" si="320"/>
        <v/>
      </c>
      <c r="F5015" s="2"/>
      <c r="G5015" s="2"/>
      <c r="H5015" s="3" t="str">
        <f t="shared" si="321"/>
        <v/>
      </c>
      <c r="I5015" s="2"/>
      <c r="J5015" s="3" t="str">
        <f t="shared" si="322"/>
        <v/>
      </c>
      <c r="K5015" s="2"/>
      <c r="L5015" s="2"/>
      <c r="M5015" s="3" t="str">
        <f t="shared" si="323"/>
        <v/>
      </c>
    </row>
    <row r="5016" spans="3:13" x14ac:dyDescent="0.2">
      <c r="C5016" s="2"/>
      <c r="D5016" s="2"/>
      <c r="E5016" s="3" t="str">
        <f t="shared" si="320"/>
        <v/>
      </c>
      <c r="F5016" s="2"/>
      <c r="G5016" s="2"/>
      <c r="H5016" s="3" t="str">
        <f t="shared" si="321"/>
        <v/>
      </c>
      <c r="I5016" s="2"/>
      <c r="J5016" s="3" t="str">
        <f t="shared" si="322"/>
        <v/>
      </c>
      <c r="K5016" s="2"/>
      <c r="L5016" s="2"/>
      <c r="M5016" s="3" t="str">
        <f t="shared" si="323"/>
        <v/>
      </c>
    </row>
    <row r="5017" spans="3:13" x14ac:dyDescent="0.2">
      <c r="C5017" s="2"/>
      <c r="D5017" s="2"/>
      <c r="E5017" s="3" t="str">
        <f t="shared" si="320"/>
        <v/>
      </c>
      <c r="F5017" s="2"/>
      <c r="G5017" s="2"/>
      <c r="H5017" s="3" t="str">
        <f t="shared" si="321"/>
        <v/>
      </c>
      <c r="I5017" s="2"/>
      <c r="J5017" s="3" t="str">
        <f t="shared" si="322"/>
        <v/>
      </c>
      <c r="K5017" s="2"/>
      <c r="L5017" s="2"/>
      <c r="M5017" s="3" t="str">
        <f t="shared" si="323"/>
        <v/>
      </c>
    </row>
    <row r="5018" spans="3:13" x14ac:dyDescent="0.2">
      <c r="C5018" s="2"/>
      <c r="D5018" s="2"/>
      <c r="E5018" s="3" t="str">
        <f t="shared" si="320"/>
        <v/>
      </c>
      <c r="F5018" s="2"/>
      <c r="G5018" s="2"/>
      <c r="H5018" s="3" t="str">
        <f t="shared" si="321"/>
        <v/>
      </c>
      <c r="I5018" s="2"/>
      <c r="J5018" s="3" t="str">
        <f t="shared" si="322"/>
        <v/>
      </c>
      <c r="K5018" s="2"/>
      <c r="L5018" s="2"/>
      <c r="M5018" s="3" t="str">
        <f t="shared" si="323"/>
        <v/>
      </c>
    </row>
    <row r="5019" spans="3:13" x14ac:dyDescent="0.2">
      <c r="C5019" s="2"/>
      <c r="D5019" s="2"/>
      <c r="E5019" s="3" t="str">
        <f t="shared" si="320"/>
        <v/>
      </c>
      <c r="F5019" s="2"/>
      <c r="G5019" s="2"/>
      <c r="H5019" s="3" t="str">
        <f t="shared" si="321"/>
        <v/>
      </c>
      <c r="I5019" s="2"/>
      <c r="J5019" s="3" t="str">
        <f t="shared" si="322"/>
        <v/>
      </c>
      <c r="K5019" s="2"/>
      <c r="L5019" s="2"/>
      <c r="M5019" s="3" t="str">
        <f t="shared" si="323"/>
        <v/>
      </c>
    </row>
    <row r="5020" spans="3:13" x14ac:dyDescent="0.2">
      <c r="C5020" s="2"/>
      <c r="D5020" s="2"/>
      <c r="E5020" s="3" t="str">
        <f t="shared" si="320"/>
        <v/>
      </c>
      <c r="F5020" s="2"/>
      <c r="G5020" s="2"/>
      <c r="H5020" s="3" t="str">
        <f t="shared" si="321"/>
        <v/>
      </c>
      <c r="I5020" s="2"/>
      <c r="J5020" s="3" t="str">
        <f t="shared" si="322"/>
        <v/>
      </c>
      <c r="K5020" s="2"/>
      <c r="L5020" s="2"/>
      <c r="M5020" s="3" t="str">
        <f t="shared" si="323"/>
        <v/>
      </c>
    </row>
    <row r="5021" spans="3:13" x14ac:dyDescent="0.2">
      <c r="C5021" s="2"/>
      <c r="D5021" s="2"/>
      <c r="E5021" s="3" t="str">
        <f t="shared" si="320"/>
        <v/>
      </c>
      <c r="F5021" s="2"/>
      <c r="G5021" s="2"/>
      <c r="H5021" s="3" t="str">
        <f t="shared" si="321"/>
        <v/>
      </c>
      <c r="I5021" s="2"/>
      <c r="J5021" s="3" t="str">
        <f t="shared" si="322"/>
        <v/>
      </c>
      <c r="K5021" s="2"/>
      <c r="L5021" s="2"/>
      <c r="M5021" s="3" t="str">
        <f t="shared" si="323"/>
        <v/>
      </c>
    </row>
    <row r="5022" spans="3:13" x14ac:dyDescent="0.2">
      <c r="C5022" s="2"/>
      <c r="D5022" s="2"/>
      <c r="E5022" s="3" t="str">
        <f t="shared" si="320"/>
        <v/>
      </c>
      <c r="F5022" s="2"/>
      <c r="G5022" s="2"/>
      <c r="H5022" s="3" t="str">
        <f t="shared" si="321"/>
        <v/>
      </c>
      <c r="I5022" s="2"/>
      <c r="J5022" s="3" t="str">
        <f t="shared" si="322"/>
        <v/>
      </c>
      <c r="K5022" s="2"/>
      <c r="L5022" s="2"/>
      <c r="M5022" s="3" t="str">
        <f t="shared" si="323"/>
        <v/>
      </c>
    </row>
    <row r="5023" spans="3:13" x14ac:dyDescent="0.2">
      <c r="C5023" s="2"/>
      <c r="D5023" s="2"/>
      <c r="E5023" s="3" t="str">
        <f t="shared" si="320"/>
        <v/>
      </c>
      <c r="F5023" s="2"/>
      <c r="G5023" s="2"/>
      <c r="H5023" s="3" t="str">
        <f t="shared" si="321"/>
        <v/>
      </c>
      <c r="I5023" s="2"/>
      <c r="J5023" s="3" t="str">
        <f t="shared" si="322"/>
        <v/>
      </c>
      <c r="K5023" s="2"/>
      <c r="L5023" s="2"/>
      <c r="M5023" s="3" t="str">
        <f t="shared" si="323"/>
        <v/>
      </c>
    </row>
    <row r="5024" spans="3:13" x14ac:dyDescent="0.2">
      <c r="C5024" s="2"/>
      <c r="D5024" s="2"/>
      <c r="E5024" s="3" t="str">
        <f t="shared" si="320"/>
        <v/>
      </c>
      <c r="F5024" s="2"/>
      <c r="G5024" s="2"/>
      <c r="H5024" s="3" t="str">
        <f t="shared" si="321"/>
        <v/>
      </c>
      <c r="I5024" s="2"/>
      <c r="J5024" s="3" t="str">
        <f t="shared" si="322"/>
        <v/>
      </c>
      <c r="K5024" s="2"/>
      <c r="L5024" s="2"/>
      <c r="M5024" s="3" t="str">
        <f t="shared" si="323"/>
        <v/>
      </c>
    </row>
    <row r="5025" spans="3:13" x14ac:dyDescent="0.2">
      <c r="C5025" s="2"/>
      <c r="D5025" s="2"/>
      <c r="E5025" s="3" t="str">
        <f t="shared" si="320"/>
        <v/>
      </c>
      <c r="F5025" s="2"/>
      <c r="G5025" s="2"/>
      <c r="H5025" s="3" t="str">
        <f t="shared" si="321"/>
        <v/>
      </c>
      <c r="I5025" s="2"/>
      <c r="J5025" s="3" t="str">
        <f t="shared" si="322"/>
        <v/>
      </c>
      <c r="K5025" s="2"/>
      <c r="L5025" s="2"/>
      <c r="M5025" s="3" t="str">
        <f t="shared" si="323"/>
        <v/>
      </c>
    </row>
    <row r="5026" spans="3:13" x14ac:dyDescent="0.2">
      <c r="C5026" s="2"/>
      <c r="D5026" s="2"/>
      <c r="E5026" s="3" t="str">
        <f t="shared" si="320"/>
        <v/>
      </c>
      <c r="F5026" s="2"/>
      <c r="G5026" s="2"/>
      <c r="H5026" s="3" t="str">
        <f t="shared" si="321"/>
        <v/>
      </c>
      <c r="I5026" s="2"/>
      <c r="J5026" s="3" t="str">
        <f t="shared" si="322"/>
        <v/>
      </c>
      <c r="K5026" s="2"/>
      <c r="L5026" s="2"/>
      <c r="M5026" s="3" t="str">
        <f t="shared" si="323"/>
        <v/>
      </c>
    </row>
    <row r="5027" spans="3:13" x14ac:dyDescent="0.2">
      <c r="C5027" s="2"/>
      <c r="D5027" s="2"/>
      <c r="E5027" s="3" t="str">
        <f t="shared" si="320"/>
        <v/>
      </c>
      <c r="F5027" s="2"/>
      <c r="G5027" s="2"/>
      <c r="H5027" s="3" t="str">
        <f t="shared" si="321"/>
        <v/>
      </c>
      <c r="I5027" s="2"/>
      <c r="J5027" s="3" t="str">
        <f t="shared" si="322"/>
        <v/>
      </c>
      <c r="K5027" s="2"/>
      <c r="L5027" s="2"/>
      <c r="M5027" s="3" t="str">
        <f t="shared" si="323"/>
        <v/>
      </c>
    </row>
    <row r="5028" spans="3:13" x14ac:dyDescent="0.2">
      <c r="C5028" s="2"/>
      <c r="D5028" s="2"/>
      <c r="E5028" s="3" t="str">
        <f t="shared" si="320"/>
        <v/>
      </c>
      <c r="F5028" s="2"/>
      <c r="G5028" s="2"/>
      <c r="H5028" s="3" t="str">
        <f t="shared" si="321"/>
        <v/>
      </c>
      <c r="I5028" s="2"/>
      <c r="J5028" s="3" t="str">
        <f t="shared" si="322"/>
        <v/>
      </c>
      <c r="K5028" s="2"/>
      <c r="L5028" s="2"/>
      <c r="M5028" s="3" t="str">
        <f t="shared" si="323"/>
        <v/>
      </c>
    </row>
    <row r="5029" spans="3:13" x14ac:dyDescent="0.2">
      <c r="C5029" s="2"/>
      <c r="D5029" s="2"/>
      <c r="E5029" s="3" t="str">
        <f t="shared" si="320"/>
        <v/>
      </c>
      <c r="F5029" s="2"/>
      <c r="G5029" s="2"/>
      <c r="H5029" s="3" t="str">
        <f t="shared" si="321"/>
        <v/>
      </c>
      <c r="I5029" s="2"/>
      <c r="J5029" s="3" t="str">
        <f t="shared" si="322"/>
        <v/>
      </c>
      <c r="K5029" s="2"/>
      <c r="L5029" s="2"/>
      <c r="M5029" s="3" t="str">
        <f t="shared" si="323"/>
        <v/>
      </c>
    </row>
    <row r="5030" spans="3:13" x14ac:dyDescent="0.2">
      <c r="C5030" s="2"/>
      <c r="D5030" s="2"/>
      <c r="E5030" s="3" t="str">
        <f t="shared" si="320"/>
        <v/>
      </c>
      <c r="F5030" s="2"/>
      <c r="G5030" s="2"/>
      <c r="H5030" s="3" t="str">
        <f t="shared" si="321"/>
        <v/>
      </c>
      <c r="I5030" s="2"/>
      <c r="J5030" s="3" t="str">
        <f t="shared" si="322"/>
        <v/>
      </c>
      <c r="K5030" s="2"/>
      <c r="L5030" s="2"/>
      <c r="M5030" s="3" t="str">
        <f t="shared" si="323"/>
        <v/>
      </c>
    </row>
    <row r="5031" spans="3:13" x14ac:dyDescent="0.2">
      <c r="C5031" s="2"/>
      <c r="D5031" s="2"/>
      <c r="E5031" s="3" t="str">
        <f t="shared" si="320"/>
        <v/>
      </c>
      <c r="F5031" s="2"/>
      <c r="G5031" s="2"/>
      <c r="H5031" s="3" t="str">
        <f t="shared" si="321"/>
        <v/>
      </c>
      <c r="I5031" s="2"/>
      <c r="J5031" s="3" t="str">
        <f t="shared" si="322"/>
        <v/>
      </c>
      <c r="K5031" s="2"/>
      <c r="L5031" s="2"/>
      <c r="M5031" s="3" t="str">
        <f t="shared" si="323"/>
        <v/>
      </c>
    </row>
    <row r="5032" spans="3:13" x14ac:dyDescent="0.2">
      <c r="C5032" s="2"/>
      <c r="D5032" s="2"/>
      <c r="E5032" s="3" t="str">
        <f t="shared" si="320"/>
        <v/>
      </c>
      <c r="F5032" s="2"/>
      <c r="G5032" s="2"/>
      <c r="H5032" s="3" t="str">
        <f t="shared" si="321"/>
        <v/>
      </c>
      <c r="I5032" s="2"/>
      <c r="J5032" s="3" t="str">
        <f t="shared" si="322"/>
        <v/>
      </c>
      <c r="K5032" s="2"/>
      <c r="L5032" s="2"/>
      <c r="M5032" s="3" t="str">
        <f t="shared" si="323"/>
        <v/>
      </c>
    </row>
    <row r="5033" spans="3:13" x14ac:dyDescent="0.2">
      <c r="C5033" s="2"/>
      <c r="D5033" s="2"/>
      <c r="E5033" s="3"/>
      <c r="F5033" s="2"/>
      <c r="G5033" s="2"/>
      <c r="H5033" s="3" t="str">
        <f t="shared" si="321"/>
        <v/>
      </c>
      <c r="I5033" s="2"/>
      <c r="J5033" s="3" t="str">
        <f t="shared" si="322"/>
        <v/>
      </c>
      <c r="K5033" s="2"/>
      <c r="L5033" s="2"/>
      <c r="M5033" s="3" t="str">
        <f t="shared" si="323"/>
        <v/>
      </c>
    </row>
    <row r="5034" spans="3:13" x14ac:dyDescent="0.2">
      <c r="C5034" s="2"/>
      <c r="D5034" s="2"/>
      <c r="F5034" s="2"/>
      <c r="G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2017-09-01T06:03:57Z</dcterms:modified>
</cp:coreProperties>
</file>