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<sst xmlns="http://schemas.openxmlformats.org/spreadsheetml/2006/main" count="325" uniqueCount="169">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</sst>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9340898"/>
        <c:axId val="16959219"/>
      </c:lineChart>
      <c:cat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59219"/>
        <c:crosses val="autoZero"/>
        <c:auto val="1"/>
        <c:lblOffset val="100"/>
        <c:tickLblSkip val="1"/>
        <c:noMultiLvlLbl val="0"/>
      </c:catAx>
      <c:valAx>
        <c:axId val="169592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0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65664092"/>
        <c:axId val="54105917"/>
      </c:line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05917"/>
        <c:crosses val="autoZero"/>
        <c:auto val="1"/>
        <c:lblOffset val="100"/>
        <c:tickLblSkip val="1"/>
        <c:noMultiLvlLbl val="0"/>
      </c:catAx>
      <c:valAx>
        <c:axId val="5410591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64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17191206"/>
        <c:axId val="20503127"/>
      </c:line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03127"/>
        <c:crosses val="autoZero"/>
        <c:auto val="1"/>
        <c:lblOffset val="100"/>
        <c:tickLblSkip val="1"/>
        <c:noMultiLvlLbl val="0"/>
      </c:catAx>
      <c:valAx>
        <c:axId val="20503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912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50310416"/>
        <c:axId val="50140561"/>
      </c:line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40561"/>
        <c:crosses val="autoZero"/>
        <c:auto val="1"/>
        <c:lblOffset val="100"/>
        <c:tickLblSkip val="1"/>
        <c:noMultiLvlLbl val="0"/>
      </c:catAx>
      <c:valAx>
        <c:axId val="50140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10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48611866"/>
        <c:axId val="34853611"/>
      </c:line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3611"/>
        <c:crosses val="autoZero"/>
        <c:auto val="1"/>
        <c:lblOffset val="100"/>
        <c:tickLblSkip val="1"/>
        <c:noMultiLvlLbl val="0"/>
      </c:catAx>
      <c:valAx>
        <c:axId val="3485361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118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45247044"/>
        <c:axId val="4570213"/>
      </c:line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70213"/>
        <c:crosses val="autoZero"/>
        <c:auto val="1"/>
        <c:lblOffset val="100"/>
        <c:tickLblSkip val="1"/>
        <c:noMultiLvlLbl val="0"/>
      </c:catAx>
      <c:valAx>
        <c:axId val="457021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24704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41131918"/>
        <c:axId val="34642943"/>
      </c:line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42943"/>
        <c:crosses val="autoZero"/>
        <c:auto val="1"/>
        <c:lblOffset val="100"/>
        <c:tickLblSkip val="1"/>
        <c:noMultiLvlLbl val="0"/>
      </c:catAx>
      <c:valAx>
        <c:axId val="3464294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3191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43351032"/>
        <c:axId val="54614969"/>
      </c:line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614969"/>
        <c:crosses val="autoZero"/>
        <c:auto val="1"/>
        <c:lblOffset val="100"/>
        <c:tickLblSkip val="1"/>
        <c:noMultiLvlLbl val="0"/>
      </c:catAx>
      <c:valAx>
        <c:axId val="5461496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510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21772674"/>
        <c:axId val="61736339"/>
      </c:line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36339"/>
        <c:crosses val="autoZero"/>
        <c:auto val="1"/>
        <c:lblOffset val="100"/>
        <c:tickLblSkip val="1"/>
        <c:noMultiLvlLbl val="0"/>
      </c:catAx>
      <c:valAx>
        <c:axId val="61736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26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18756140"/>
        <c:axId val="34587533"/>
      </c:line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87533"/>
        <c:crosses val="autoZero"/>
        <c:auto val="1"/>
        <c:lblOffset val="100"/>
        <c:tickLblSkip val="1"/>
        <c:noMultiLvlLbl val="0"/>
      </c:catAx>
      <c:valAx>
        <c:axId val="345875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756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42852342"/>
        <c:axId val="50126759"/>
      </c:line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26759"/>
        <c:crosses val="autoZero"/>
        <c:auto val="1"/>
        <c:lblOffset val="100"/>
        <c:tickLblSkip val="1"/>
        <c:noMultiLvlLbl val="0"/>
      </c:catAx>
      <c:valAx>
        <c:axId val="501267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52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9469"/>
        <c:crosses val="autoZero"/>
        <c:auto val="1"/>
        <c:lblOffset val="100"/>
        <c:tickLblSkip val="1"/>
        <c:noMultiLvlLbl val="0"/>
      </c:catAx>
      <c:valAx>
        <c:axId val="3151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152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48487648"/>
        <c:axId val="33735649"/>
      </c:line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7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53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398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507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58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47595090"/>
        <c:axId val="25702627"/>
      </c:line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02627"/>
        <c:crosses val="autoZero"/>
        <c:auto val="1"/>
        <c:lblOffset val="100"/>
        <c:tickLblSkip val="1"/>
        <c:noMultiLvlLbl val="0"/>
      </c:catAx>
      <c:valAx>
        <c:axId val="257026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950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29997052"/>
        <c:axId val="1538013"/>
      </c:line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538013"/>
        <c:crosses val="autoZero"/>
        <c:auto val="1"/>
        <c:lblOffset val="100"/>
        <c:tickLblSkip val="1"/>
        <c:noMultiLvlLbl val="0"/>
      </c:catAx>
      <c:valAx>
        <c:axId val="15380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9705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42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47469744"/>
        <c:axId val="24574513"/>
      </c:line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6974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19844026"/>
        <c:axId val="44378507"/>
      </c:line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78507"/>
        <c:crosses val="autoZero"/>
        <c:auto val="1"/>
        <c:lblOffset val="100"/>
        <c:tickLblSkip val="1"/>
        <c:noMultiLvlLbl val="0"/>
      </c:catAx>
      <c:valAx>
        <c:axId val="443785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4402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5239766"/>
        <c:axId val="2940167"/>
      </c:line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0167"/>
        <c:crosses val="autoZero"/>
        <c:auto val="1"/>
        <c:lblOffset val="100"/>
        <c:tickLblSkip val="1"/>
        <c:noMultiLvlLbl val="0"/>
      </c:catAx>
      <c:valAx>
        <c:axId val="2940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9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63862244"/>
        <c:axId val="37889285"/>
      </c:line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89285"/>
        <c:crosses val="autoZero"/>
        <c:auto val="1"/>
        <c:lblOffset val="100"/>
        <c:tickLblSkip val="1"/>
        <c:noMultiLvlLbl val="0"/>
      </c:catAx>
      <c:valAx>
        <c:axId val="3788928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622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615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marker val="1"/>
        <c:axId val="63007050"/>
        <c:axId val="30192539"/>
      </c:line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92539"/>
        <c:crosses val="autoZero"/>
        <c:auto val="1"/>
        <c:lblOffset val="100"/>
        <c:tickLblSkip val="1"/>
        <c:noMultiLvlLbl val="0"/>
      </c:catAx>
      <c:valAx>
        <c:axId val="30192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7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88481941.32199998</c:v>
                </c:pt>
              </c:numCache>
            </c:numRef>
          </c:val>
        </c:ser>
        <c:axId val="3297396"/>
        <c:axId val="29676565"/>
      </c:bar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76565"/>
        <c:crosses val="autoZero"/>
        <c:auto val="1"/>
        <c:lblOffset val="100"/>
        <c:tickLblSkip val="1"/>
        <c:noMultiLvlLbl val="0"/>
      </c:catAx>
      <c:valAx>
        <c:axId val="2967656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9739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91535"/>
        <c:crosses val="autoZero"/>
        <c:auto val="1"/>
        <c:lblOffset val="100"/>
        <c:tickLblSkip val="1"/>
        <c:noMultiLvlLbl val="0"/>
      </c:catAx>
      <c:valAx>
        <c:axId val="5499153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624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25161768"/>
        <c:axId val="25129321"/>
      </c:line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29321"/>
        <c:crosses val="autoZero"/>
        <c:auto val="1"/>
        <c:lblOffset val="100"/>
        <c:tickLblSkip val="1"/>
        <c:noMultiLvlLbl val="0"/>
      </c:catAx>
      <c:valAx>
        <c:axId val="251293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617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24837298"/>
        <c:axId val="22209091"/>
      </c:line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209091"/>
        <c:crosses val="autoZero"/>
        <c:auto val="1"/>
        <c:lblOffset val="100"/>
        <c:tickLblSkip val="1"/>
        <c:noMultiLvlLbl val="0"/>
      </c:catAx>
      <c:valAx>
        <c:axId val="222090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837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5">
      <selection activeCell="A8" sqref="A8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1417586.708</v>
      </c>
      <c r="D8" s="87">
        <f aca="true" t="shared" si="0" ref="D8:D41">(C8-B8)/B8*100</f>
        <v>22.75746921365392</v>
      </c>
      <c r="E8" s="87">
        <f aca="true" t="shared" si="1" ref="E8:E41">C8/C$43*100</f>
        <v>12.875795124667185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1003168.392</v>
      </c>
      <c r="D9" s="91">
        <f t="shared" si="0"/>
        <v>19.964444919640222</v>
      </c>
      <c r="E9" s="91">
        <f t="shared" si="1"/>
        <v>9.111675933500512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488822.546</v>
      </c>
      <c r="D10" s="95">
        <f t="shared" si="0"/>
        <v>50.90841471520594</v>
      </c>
      <c r="E10" s="95">
        <f t="shared" si="1"/>
        <v>4.439925204641662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67617.36</v>
      </c>
      <c r="D11" s="95">
        <f t="shared" si="0"/>
        <v>-32.66860116405418</v>
      </c>
      <c r="E11" s="95">
        <f t="shared" si="1"/>
        <v>0.6141615672026081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101545.315</v>
      </c>
      <c r="D12" s="95">
        <f t="shared" si="0"/>
        <v>0.27309410219279123</v>
      </c>
      <c r="E12" s="95">
        <f t="shared" si="1"/>
        <v>0.9223257134333921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106891.292</v>
      </c>
      <c r="D13" s="95">
        <f t="shared" si="0"/>
        <v>11.844727200624883</v>
      </c>
      <c r="E13" s="95">
        <f t="shared" si="1"/>
        <v>0.9708826759138719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127537.262</v>
      </c>
      <c r="D14" s="95">
        <f t="shared" si="0"/>
        <v>58.85404362967536</v>
      </c>
      <c r="E14" s="95">
        <f t="shared" si="1"/>
        <v>1.1584079104337943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14495.428</v>
      </c>
      <c r="D15" s="95">
        <f t="shared" si="0"/>
        <v>12.609857402607396</v>
      </c>
      <c r="E15" s="95">
        <f t="shared" si="1"/>
        <v>0.13166049040886196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91027.083</v>
      </c>
      <c r="D16" s="95">
        <f t="shared" si="0"/>
        <v>-23.008275805627115</v>
      </c>
      <c r="E16" s="95">
        <f t="shared" si="1"/>
        <v>0.8267896876358658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5232.106</v>
      </c>
      <c r="D17" s="95">
        <f t="shared" si="0"/>
        <v>43.38308157762041</v>
      </c>
      <c r="E17" s="95">
        <f t="shared" si="1"/>
        <v>0.047522683830456686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113811.255</v>
      </c>
      <c r="D18" s="91">
        <f t="shared" si="0"/>
        <v>55.28829613982469</v>
      </c>
      <c r="E18" s="91">
        <f t="shared" si="1"/>
        <v>1.0337359922968845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113811.255</v>
      </c>
      <c r="D19" s="95">
        <f t="shared" si="0"/>
        <v>55.28829613982469</v>
      </c>
      <c r="E19" s="95">
        <f t="shared" si="1"/>
        <v>1.0337359922968845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300607.061</v>
      </c>
      <c r="D20" s="91">
        <f t="shared" si="0"/>
        <v>22.559294585819185</v>
      </c>
      <c r="E20" s="91">
        <f t="shared" si="1"/>
        <v>2.730383198869787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300607.061</v>
      </c>
      <c r="D21" s="95">
        <f t="shared" si="0"/>
        <v>22.559294585819185</v>
      </c>
      <c r="E21" s="95">
        <f t="shared" si="1"/>
        <v>2.730383198869787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9241795.816</v>
      </c>
      <c r="D22" s="99">
        <f t="shared" si="0"/>
        <v>31.13533440973227</v>
      </c>
      <c r="E22" s="99">
        <f t="shared" si="1"/>
        <v>83.94228645012267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913163.141</v>
      </c>
      <c r="D23" s="91">
        <f t="shared" si="0"/>
        <v>28.849194495010046</v>
      </c>
      <c r="E23" s="91">
        <f t="shared" si="1"/>
        <v>8.294167441441312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615450.814</v>
      </c>
      <c r="D24" s="95">
        <f t="shared" si="0"/>
        <v>27.919228549199527</v>
      </c>
      <c r="E24" s="95">
        <f t="shared" si="1"/>
        <v>5.590076815515436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152602.952</v>
      </c>
      <c r="D25" s="95">
        <f t="shared" si="0"/>
        <v>31.893443187786595</v>
      </c>
      <c r="E25" s="95">
        <f t="shared" si="1"/>
        <v>1.386077009810267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145109.375</v>
      </c>
      <c r="D26" s="95">
        <f t="shared" si="0"/>
        <v>29.700143257111133</v>
      </c>
      <c r="E26" s="95">
        <f t="shared" si="1"/>
        <v>1.3180136161156093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1445943.382</v>
      </c>
      <c r="D27" s="91">
        <f t="shared" si="0"/>
        <v>34.056692321499014</v>
      </c>
      <c r="E27" s="91">
        <f t="shared" si="1"/>
        <v>13.133355895222165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1445943.382</v>
      </c>
      <c r="D28" s="95">
        <f t="shared" si="0"/>
        <v>34.056692321499014</v>
      </c>
      <c r="E28" s="95">
        <f t="shared" si="1"/>
        <v>13.133355895222165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9241796.294</v>
      </c>
      <c r="D29" s="91">
        <f t="shared" si="0"/>
        <v>75.69245281016653</v>
      </c>
      <c r="E29" s="91">
        <f t="shared" si="1"/>
        <v>83.94229079174778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1492895.389</v>
      </c>
      <c r="D30" s="95">
        <f t="shared" si="0"/>
        <v>27.688283976165234</v>
      </c>
      <c r="E30" s="95">
        <f t="shared" si="1"/>
        <v>13.559816174097705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1288712.268</v>
      </c>
      <c r="D31" s="95">
        <f t="shared" si="0"/>
        <v>26.82380647699201</v>
      </c>
      <c r="E31" s="95">
        <f t="shared" si="1"/>
        <v>11.705241763181931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60631.329</v>
      </c>
      <c r="D32" s="95">
        <f t="shared" si="0"/>
        <v>-14.89944684028277</v>
      </c>
      <c r="E32" s="95">
        <f t="shared" si="1"/>
        <v>0.5507081619308553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1025829.308</v>
      </c>
      <c r="D33" s="95">
        <f t="shared" si="0"/>
        <v>39.362031211418376</v>
      </c>
      <c r="E33" s="95">
        <f t="shared" si="1"/>
        <v>9.317502716516097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426466.149</v>
      </c>
      <c r="D34" s="95">
        <f t="shared" si="0"/>
        <v>-14.075168902489027</v>
      </c>
      <c r="E34" s="95">
        <f t="shared" si="1"/>
        <v>3.8735484264499673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570225.571</v>
      </c>
      <c r="D35" s="95">
        <f t="shared" si="0"/>
        <v>21.97360750675514</v>
      </c>
      <c r="E35" s="95">
        <f t="shared" si="1"/>
        <v>5.179300557495324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1213842.89</v>
      </c>
      <c r="D36" s="95">
        <f t="shared" si="0"/>
        <v>27.731480604670516</v>
      </c>
      <c r="E36" s="95">
        <f t="shared" si="1"/>
        <v>11.025210857982962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294467.998</v>
      </c>
      <c r="D37" s="95">
        <f t="shared" si="0"/>
        <v>13.504526757587653</v>
      </c>
      <c r="E37" s="95">
        <f t="shared" si="1"/>
        <v>2.6746227173420327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106663.606</v>
      </c>
      <c r="D38" s="95">
        <f t="shared" si="0"/>
        <v>18.885896469778917</v>
      </c>
      <c r="E38" s="95">
        <f t="shared" si="1"/>
        <v>0.9688146272560998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5140.01638</v>
      </c>
      <c r="D39" s="95">
        <f t="shared" si="0"/>
        <v>20.196119688763194</v>
      </c>
      <c r="E39" s="95">
        <f t="shared" si="1"/>
        <v>0.046686243227891125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350319.18396</v>
      </c>
      <c r="D40" s="99">
        <f t="shared" si="0"/>
        <v>7.182690709006883</v>
      </c>
      <c r="E40" s="99">
        <f t="shared" si="1"/>
        <v>3.1819133287962194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350319.18396</v>
      </c>
      <c r="D41" s="95">
        <f t="shared" si="0"/>
        <v>7.182690709006883</v>
      </c>
      <c r="E41" s="95">
        <f t="shared" si="1"/>
        <v>3.1819133287962194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11009702.26906</v>
      </c>
      <c r="D43" s="105">
        <f>(C43-B43)/B43*100</f>
        <v>29.083156297025276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28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11009702.269</v>
      </c>
      <c r="K67" s="162"/>
      <c r="L67" s="162"/>
      <c r="M67" s="162"/>
      <c r="N67" s="162"/>
      <c r="O67" s="163">
        <f>SUM(C67:N67)</f>
        <v>88481941.32199998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2472554.7360936003</v>
      </c>
      <c r="D8" s="151">
        <f aca="true" t="shared" si="0" ref="D8:D41">(C8-B8)/B8*100</f>
        <v>42.59028889348374</v>
      </c>
      <c r="E8" s="151">
        <f aca="true" t="shared" si="1" ref="E8:E41">C8/C$43*100</f>
        <v>12.875795124667185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1749726.3093264</v>
      </c>
      <c r="D9" s="63">
        <f t="shared" si="0"/>
        <v>39.346020797040815</v>
      </c>
      <c r="E9" s="63">
        <f t="shared" si="1"/>
        <v>9.111675933500512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852604.2847332</v>
      </c>
      <c r="D10" s="34">
        <f t="shared" si="0"/>
        <v>75.28932934620552</v>
      </c>
      <c r="E10" s="34">
        <f t="shared" si="1"/>
        <v>4.439925204641662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117938.199312</v>
      </c>
      <c r="D11" s="34">
        <f t="shared" si="0"/>
        <v>-21.79047292910449</v>
      </c>
      <c r="E11" s="34">
        <f t="shared" si="1"/>
        <v>0.6141615672026081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177115.338423</v>
      </c>
      <c r="D12" s="34">
        <f t="shared" si="0"/>
        <v>16.47331561870315</v>
      </c>
      <c r="E12" s="34">
        <f t="shared" si="1"/>
        <v>0.922325713433392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186439.7915064</v>
      </c>
      <c r="D13" s="34">
        <f t="shared" si="0"/>
        <v>29.914473350645927</v>
      </c>
      <c r="E13" s="34">
        <f t="shared" si="1"/>
        <v>0.9708826759138719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222450.4923804</v>
      </c>
      <c r="D14" s="34">
        <f t="shared" si="0"/>
        <v>84.51866202642499</v>
      </c>
      <c r="E14" s="34">
        <f t="shared" si="1"/>
        <v>1.1584079104337943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25282.9255176</v>
      </c>
      <c r="D15" s="34">
        <f t="shared" si="0"/>
        <v>30.80321875441384</v>
      </c>
      <c r="E15" s="34">
        <f t="shared" si="1"/>
        <v>0.13166049040886196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158769.4381686</v>
      </c>
      <c r="D16" s="34">
        <f t="shared" si="0"/>
        <v>-10.56941573000454</v>
      </c>
      <c r="E16" s="34">
        <f t="shared" si="1"/>
        <v>0.8267896876358656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9125.8392852</v>
      </c>
      <c r="D17" s="34">
        <f t="shared" si="0"/>
        <v>66.54819584955082</v>
      </c>
      <c r="E17" s="34">
        <f t="shared" si="1"/>
        <v>0.047522683830456686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198509.590971</v>
      </c>
      <c r="D18" s="33">
        <f t="shared" si="0"/>
        <v>80.37682880066741</v>
      </c>
      <c r="E18" s="33">
        <f t="shared" si="1"/>
        <v>1.0337359922968843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198509.590971</v>
      </c>
      <c r="D19" s="34">
        <f t="shared" si="0"/>
        <v>80.37682880066741</v>
      </c>
      <c r="E19" s="34">
        <f t="shared" si="1"/>
        <v>1.0337359922968843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524318.8357962</v>
      </c>
      <c r="D20" s="33">
        <f t="shared" si="0"/>
        <v>42.36009697428464</v>
      </c>
      <c r="E20" s="33">
        <f t="shared" si="1"/>
        <v>2.730383198869787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524318.8357962</v>
      </c>
      <c r="D21" s="34">
        <f t="shared" si="0"/>
        <v>42.36009697428464</v>
      </c>
      <c r="E21" s="34">
        <f t="shared" si="1"/>
        <v>2.730383198869787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16119540.262267198</v>
      </c>
      <c r="D22" s="60">
        <f t="shared" si="0"/>
        <v>52.321690381895976</v>
      </c>
      <c r="E22" s="60">
        <f t="shared" si="1"/>
        <v>83.94228645012265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1592739.1505321998</v>
      </c>
      <c r="D23" s="33">
        <f t="shared" si="0"/>
        <v>49.66619941275739</v>
      </c>
      <c r="E23" s="33">
        <f t="shared" si="1"/>
        <v>8.29416744144131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1073469.3097788</v>
      </c>
      <c r="D24" s="34">
        <f t="shared" si="0"/>
        <v>48.58598723728942</v>
      </c>
      <c r="E24" s="34">
        <f t="shared" si="1"/>
        <v>5.5900768155154354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266170.06887839996</v>
      </c>
      <c r="D25" s="34">
        <f t="shared" si="0"/>
        <v>53.202279973453216</v>
      </c>
      <c r="E25" s="34">
        <f t="shared" si="1"/>
        <v>1.386077009810267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253099.771875</v>
      </c>
      <c r="D26" s="34">
        <f t="shared" si="0"/>
        <v>50.65462830917238</v>
      </c>
      <c r="E26" s="34">
        <f t="shared" si="1"/>
        <v>1.3180136161156093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2522014.4468843997</v>
      </c>
      <c r="D27" s="33">
        <f t="shared" si="0"/>
        <v>55.71502580391486</v>
      </c>
      <c r="E27" s="33">
        <f t="shared" si="1"/>
        <v>13.133355895222163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2522014.4468843997</v>
      </c>
      <c r="D28" s="34">
        <f t="shared" si="0"/>
        <v>55.71502580391486</v>
      </c>
      <c r="E28" s="34">
        <f t="shared" si="1"/>
        <v>13.133355895222163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16119541.095994798</v>
      </c>
      <c r="D29" s="33">
        <f t="shared" si="0"/>
        <v>104.07750145943824</v>
      </c>
      <c r="E29" s="33">
        <f t="shared" si="1"/>
        <v>83.94229079174778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2603908.1374938</v>
      </c>
      <c r="D30" s="34">
        <f t="shared" si="0"/>
        <v>48.31773102772203</v>
      </c>
      <c r="E30" s="34">
        <f t="shared" si="1"/>
        <v>13.559816174097703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2247771.9378456</v>
      </c>
      <c r="D31" s="34">
        <f t="shared" si="0"/>
        <v>47.31358767792319</v>
      </c>
      <c r="E31" s="34">
        <f t="shared" si="1"/>
        <v>11.705241763181931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105753.16404179999</v>
      </c>
      <c r="D32" s="34">
        <f t="shared" si="0"/>
        <v>-1.1505162352299025</v>
      </c>
      <c r="E32" s="34">
        <f t="shared" si="1"/>
        <v>0.5507081619308551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1789251.4790136</v>
      </c>
      <c r="D33" s="34">
        <f t="shared" si="0"/>
        <v>61.877500558707986</v>
      </c>
      <c r="E33" s="34">
        <f t="shared" si="1"/>
        <v>9.317502716516096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743842.2570857999</v>
      </c>
      <c r="D34" s="34">
        <f t="shared" si="0"/>
        <v>-0.1930671282108267</v>
      </c>
      <c r="E34" s="34">
        <f t="shared" si="1"/>
        <v>3.8735484264499664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994587.4409382</v>
      </c>
      <c r="D35" s="34">
        <f t="shared" si="0"/>
        <v>41.679785704103836</v>
      </c>
      <c r="E35" s="34">
        <f t="shared" si="1"/>
        <v>5.179300557495324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2117184.7687379997</v>
      </c>
      <c r="D36" s="34">
        <f t="shared" si="0"/>
        <v>48.36790654679429</v>
      </c>
      <c r="E36" s="34">
        <f t="shared" si="1"/>
        <v>11.025210857982962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513611.08211160003</v>
      </c>
      <c r="D37" s="34">
        <f t="shared" si="0"/>
        <v>31.842431786484006</v>
      </c>
      <c r="E37" s="34">
        <f t="shared" si="1"/>
        <v>2.6746227173420323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186042.6615852</v>
      </c>
      <c r="D38" s="34">
        <f t="shared" si="0"/>
        <v>38.09322097934761</v>
      </c>
      <c r="E38" s="34">
        <f t="shared" si="1"/>
        <v>0.9688146272560996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8965.216569996</v>
      </c>
      <c r="D39" s="34">
        <f t="shared" si="0"/>
        <v>39.61512517390834</v>
      </c>
      <c r="E39" s="34">
        <f t="shared" si="1"/>
        <v>0.046686243227891125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611026.720663032</v>
      </c>
      <c r="D40" s="60">
        <f t="shared" si="0"/>
        <v>24.499233573954328</v>
      </c>
      <c r="E40" s="60">
        <f t="shared" si="1"/>
        <v>3.1819133287962194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611026.720663032</v>
      </c>
      <c r="D41" s="34">
        <f t="shared" si="0"/>
        <v>24.499233573954328</v>
      </c>
      <c r="E41" s="34">
        <f t="shared" si="1"/>
        <v>3.1819133287962194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19203122.697694454</v>
      </c>
      <c r="D43" s="49">
        <f>(C43-B43)/B43*100</f>
        <v>49.93796031784196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22.75746921365392</v>
      </c>
      <c r="C8" s="60">
        <f>'SEKTÖR (TL)'!D8</f>
        <v>42.59028889348374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19.964444919640222</v>
      </c>
      <c r="C9" s="63">
        <f>'SEKTÖR (TL)'!D9</f>
        <v>39.346020797040815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50.90841471520594</v>
      </c>
      <c r="C10" s="34">
        <f>'SEKTÖR (TL)'!D10</f>
        <v>75.28932934620552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-32.66860116405418</v>
      </c>
      <c r="C11" s="34">
        <f>'SEKTÖR (TL)'!D11</f>
        <v>-21.79047292910449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0.27309410219279123</v>
      </c>
      <c r="C12" s="34">
        <f>'SEKTÖR (TL)'!D12</f>
        <v>16.47331561870315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11.844727200624883</v>
      </c>
      <c r="C13" s="34">
        <f>'SEKTÖR (TL)'!D13</f>
        <v>29.914473350645927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58.85404362967536</v>
      </c>
      <c r="C14" s="34">
        <f>'SEKTÖR (TL)'!D14</f>
        <v>84.51866202642499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12.609857402607396</v>
      </c>
      <c r="C15" s="34">
        <f>'SEKTÖR (TL)'!D15</f>
        <v>30.80321875441384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-23.008275805627115</v>
      </c>
      <c r="C16" s="34">
        <f>'SEKTÖR (TL)'!D16</f>
        <v>-10.56941573000454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43.38308157762041</v>
      </c>
      <c r="C17" s="34">
        <f>'SEKTÖR (TL)'!D17</f>
        <v>66.54819584955082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55.28829613982469</v>
      </c>
      <c r="C18" s="33">
        <f>'SEKTÖR (TL)'!D18</f>
        <v>80.37682880066741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55.28829613982469</v>
      </c>
      <c r="C19" s="34">
        <f>'SEKTÖR (TL)'!D19</f>
        <v>80.37682880066741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22.559294585819185</v>
      </c>
      <c r="C20" s="33">
        <f>'SEKTÖR (TL)'!D20</f>
        <v>42.36009697428464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22.559294585819185</v>
      </c>
      <c r="C21" s="34">
        <f>'SEKTÖR (TL)'!D21</f>
        <v>42.36009697428464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31.13533440973227</v>
      </c>
      <c r="C22" s="60">
        <f>'SEKTÖR (TL)'!D22</f>
        <v>52.321690381895976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28.849194495010046</v>
      </c>
      <c r="C23" s="33">
        <f>'SEKTÖR (TL)'!D23</f>
        <v>49.66619941275739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27.919228549199527</v>
      </c>
      <c r="C24" s="34">
        <f>'SEKTÖR (TL)'!D24</f>
        <v>48.58598723728942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31.893443187786595</v>
      </c>
      <c r="C25" s="34">
        <f>'SEKTÖR (TL)'!D25</f>
        <v>53.202279973453216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29.700143257111133</v>
      </c>
      <c r="C26" s="34">
        <f>'SEKTÖR (TL)'!D26</f>
        <v>50.65462830917238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34.056692321499014</v>
      </c>
      <c r="C27" s="33">
        <f>'SEKTÖR (TL)'!D27</f>
        <v>55.71502580391486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34.056692321499014</v>
      </c>
      <c r="C28" s="34">
        <f>'SEKTÖR (TL)'!D28</f>
        <v>55.71502580391486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75.69245281016653</v>
      </c>
      <c r="C29" s="33">
        <f>'SEKTÖR (TL)'!D29</f>
        <v>104.07750145943824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27.688283976165234</v>
      </c>
      <c r="C30" s="34">
        <f>'SEKTÖR (TL)'!D30</f>
        <v>48.31773102772203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26.82380647699201</v>
      </c>
      <c r="C31" s="34">
        <f>'SEKTÖR (TL)'!D31</f>
        <v>47.31358767792319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-14.89944684028277</v>
      </c>
      <c r="C32" s="34">
        <f>'SEKTÖR (TL)'!D32</f>
        <v>-1.1505162352299025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39.362031211418376</v>
      </c>
      <c r="C33" s="34">
        <f>'SEKTÖR (TL)'!D33</f>
        <v>61.877500558707986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-14.075168902489027</v>
      </c>
      <c r="C34" s="34">
        <f>'SEKTÖR (TL)'!D34</f>
        <v>-0.1930671282108267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21.97360750675514</v>
      </c>
      <c r="C35" s="34">
        <f>'SEKTÖR (TL)'!D35</f>
        <v>41.679785704103836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27.731480604670516</v>
      </c>
      <c r="C36" s="34">
        <f>'SEKTÖR (TL)'!D36</f>
        <v>48.36790654679429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13.504526757587653</v>
      </c>
      <c r="C37" s="34">
        <f>'SEKTÖR (TL)'!D37</f>
        <v>31.842431786484006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18.885896469778917</v>
      </c>
      <c r="C38" s="34">
        <f>'SEKTÖR (TL)'!D38</f>
        <v>38.09322097934761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20.196119688763194</v>
      </c>
      <c r="C39" s="34">
        <f>'SEKTÖR (TL)'!D39</f>
        <v>39.61512517390834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7.182690709006883</v>
      </c>
      <c r="C40" s="60">
        <f>'SEKTÖR (TL)'!D40</f>
        <v>24.499233573954328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7.182690709006883</v>
      </c>
      <c r="C41" s="34">
        <f>'SEKTÖR (TL)'!D41</f>
        <v>24.499233573954328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29.083156297025276</v>
      </c>
      <c r="C43" s="49">
        <f>'SEKTÖR (TL)'!D43</f>
        <v>49.93796031784196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0.6061732495713091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8.875846351713154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2.7612826180706382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1.4643698902125815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0.5798232454599763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9.025540090928963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5.587450233271599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3.8249276391626514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30.70912887566462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15.206627812435828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1.1665556332523481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8.325993462580525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12.487950751593198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11009702.267</v>
      </c>
      <c r="D22" s="129">
        <f t="shared" si="0"/>
        <v>29.083156288007174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22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2014-09-01T14:35:49Z</dcterms:modified>
  <cp:category/>
  <cp:version/>
  <cp:contentType/>
  <cp:contentStatus/>
</cp:coreProperties>
</file>