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<sst xmlns="http://schemas.openxmlformats.org/spreadsheetml/2006/main" count="308" uniqueCount="162">
  <si>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</si>
  <si>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</si>
  <si>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</si>
  <si>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</si>
  <si>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</si>
  <si>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</si>
  <si>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</si>
  <si>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</si>
  <si>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</si>
  <si>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</si>
  <si>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</si>
  <si>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</si>
  <si>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</si>
  <si>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</si>
  <si>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</si>
  <si>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</si>
  <si>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</si>
  <si>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</si>
  <si>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</si>
  <si>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</si>
  <si>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</si>
  <si>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</si>
  <si>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</si>
  <si>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</si>
  <si>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</si>
  <si>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</si>
  <si>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</si>
  <si>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</si>
  <si>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</si>
  <si>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</si>
  <si>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</si>
  <si>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</si>
  <si>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</si>
  <si>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</si>
  <si>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</si>
  <si>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</si>
  <si>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</si>
  <si>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</si>
  <si>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</si>
  <si>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</si>
  <si>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</si>
  <si>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</si>
  <si>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</si>
  <si>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</si>
  <si>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</si>
  <si>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</si>
  <si>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</si>
  <si>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</si>
  <si>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</si>
  <si>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</si>
  <si>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</si>
  <si>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</si>
  <si>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</si>
  <si>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</si>
  <si>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</si>
  <si>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</si>
  <si>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</si>
  <si>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</si>
  <si>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</si>
  <si>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</si>
  <si>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</si>
  <si>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</si>
  <si>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</si>
  <si>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</si>
  <si>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</si>
  <si>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</si>
  <si>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</si>
  <si>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</si>
  <si>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</si>
  <si>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</si>
  <si>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</si>
  <si>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</si>
  <si>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</si>
  <si>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</si>
  <si>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</si>
  <si>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</si>
  <si>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</si>
  <si>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</si>
  <si>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</si>
  <si>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</si>
  <si>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</si>
  <si>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</si>
  <si>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</si>
  <si>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</si>
  <si>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</si>
  <si>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</si>
  <si>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</si>
  <si>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</si>
  <si>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</si>
  <si>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</si>
  <si>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</si>
  <si>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</si>
  <si>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</si>
  <si>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</si>
  <si>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</si>
  <si>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</si>
  <si>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</si>
  <si>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</si>
  <si>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</si>
  <si>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</si>
  <si>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</si>
  <si>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</si>
  <si>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</si>
  <si>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</si>
  <si>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</si>
  <si>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</si>
  <si>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</si>
  <si>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</si>
  <si>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</si>
  <si>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</si>
  <si>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</si>
  <si>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</si>
  <si>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</si>
  <si>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</si>
  <si>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</si>
  <si>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</si>
  <si>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</si>
  <si>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</si>
  <si>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</si>
  <si>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</si>
  <si>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</si>
  <si>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</si>
  <si>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</si>
  <si>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</si>
  <si>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</si>
  <si>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</si>
  <si>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</si>
  <si>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</si>
  <si>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</si>
  <si>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Değişim    ('10/'09)</t>
  </si>
  <si>
    <t xml:space="preserve"> Pay(10)  (%)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</si>
  <si>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</si>
  <si>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</si>
  <si>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</si>
  <si>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</si>
  <si>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</si>
  <si>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</si>
  <si>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</si>
  <si>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</si>
  <si>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</si>
  <si>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</si>
  <si>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</si>
  <si>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</si>
  <si>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</si>
  <si>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</si>
  <si>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</si>
  <si>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MISIR</t>
  </si>
  <si>
    <t>LİBYA</t>
  </si>
  <si>
    <t>BİRLEŞİK KRALLIK</t>
  </si>
  <si>
    <t>İRAN</t>
  </si>
  <si>
    <t>ABD</t>
  </si>
  <si>
    <t>BİRLEŞİK ARAP EMİRLİKLERİ</t>
  </si>
  <si>
    <t>SURİYE</t>
  </si>
  <si>
    <t>Süs Bitkileri ve Mam.</t>
  </si>
  <si>
    <t>ARALIK 2010 İHRACAT RAKAMLARI</t>
  </si>
  <si>
    <t>OCAK-ARALIK</t>
  </si>
  <si>
    <t>ARALIK 2010 İHRACAT RAKAMLARI - TL</t>
  </si>
  <si>
    <t>ARALIK  (2010/2009)</t>
  </si>
  <si>
    <t>OCAK-ARALIK
(2010/2009)</t>
  </si>
  <si>
    <t>ISRAIL</t>
  </si>
  <si>
    <t>SUUDI ARABISTAN</t>
  </si>
  <si>
    <t>AZERBAYCAN-NAHCIVAN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</si>
</sst>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##\ ###\ ###\ ###\ ###\ ##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0" borderId="5" applyNumberFormat="0" applyAlignment="0" applyProtection="0"/>
    <xf numFmtId="0" fontId="63" fillId="7" borderId="6" applyNumberFormat="0" applyAlignment="0" applyProtection="0"/>
    <xf numFmtId="0" fontId="64" fillId="10" borderId="6" applyNumberFormat="0" applyAlignment="0" applyProtection="0"/>
    <xf numFmtId="0" fontId="65" fillId="11" borderId="7" applyNumberFormat="0" applyAlignment="0" applyProtection="0"/>
    <xf numFmtId="0" fontId="6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6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9" borderId="0" applyNumberFormat="0" applyBorder="0" applyAlignment="0" applyProtection="0"/>
    <xf numFmtId="0" fontId="55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180" fontId="13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4" xfId="0" applyNumberFormat="1" applyFont="1" applyFill="1" applyBorder="1" applyAlignment="1">
      <alignment horizontal="center"/>
    </xf>
    <xf numFmtId="49" fontId="17" fillId="12" borderId="15" xfId="0" applyNumberFormat="1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17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17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22" fillId="12" borderId="18" xfId="0" applyFont="1" applyFill="1" applyBorder="1" applyAlignment="1">
      <alignment horizontal="center"/>
    </xf>
    <xf numFmtId="3" fontId="22" fillId="12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3" xfId="0" applyNumberFormat="1" applyFont="1" applyFill="1" applyBorder="1" applyAlignment="1">
      <alignment/>
    </xf>
    <xf numFmtId="4" fontId="27" fillId="4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3" fontId="19" fillId="12" borderId="21" xfId="0" applyNumberFormat="1" applyFont="1" applyFill="1" applyBorder="1" applyAlignment="1">
      <alignment horizontal="right"/>
    </xf>
    <xf numFmtId="3" fontId="22" fillId="12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80" fontId="12" fillId="0" borderId="23" xfId="4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29" xfId="0" applyFont="1" applyFill="1" applyBorder="1" applyAlignment="1">
      <alignment/>
    </xf>
    <xf numFmtId="3" fontId="4" fillId="6" borderId="30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5" fillId="18" borderId="13" xfId="0" applyNumberFormat="1" applyFont="1" applyFill="1" applyBorder="1" applyAlignment="1">
      <alignment horizontal="center"/>
    </xf>
    <xf numFmtId="3" fontId="27" fillId="4" borderId="13" xfId="0" applyNumberFormat="1" applyFont="1" applyFill="1" applyBorder="1" applyAlignment="1">
      <alignment/>
    </xf>
    <xf numFmtId="49" fontId="26" fillId="4" borderId="33" xfId="0" applyNumberFormat="1" applyFont="1" applyFill="1" applyBorder="1" applyAlignment="1">
      <alignment/>
    </xf>
    <xf numFmtId="4" fontId="27" fillId="4" borderId="34" xfId="0" applyNumberFormat="1" applyFont="1" applyFill="1" applyBorder="1" applyAlignment="1">
      <alignment/>
    </xf>
    <xf numFmtId="3" fontId="20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 horizontal="right"/>
    </xf>
    <xf numFmtId="3" fontId="19" fillId="12" borderId="35" xfId="0" applyNumberFormat="1" applyFont="1" applyFill="1" applyBorder="1" applyAlignment="1">
      <alignment/>
    </xf>
    <xf numFmtId="3" fontId="19" fillId="12" borderId="36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0" fontId="30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4" xfId="50" applyFont="1" applyFill="1" applyBorder="1" applyAlignment="1">
      <alignment wrapText="1"/>
      <protection/>
    </xf>
    <xf numFmtId="0" fontId="3" fillId="0" borderId="25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/>
      <protection/>
    </xf>
    <xf numFmtId="1" fontId="4" fillId="0" borderId="20" xfId="50" applyNumberFormat="1" applyFont="1" applyFill="1" applyBorder="1" applyAlignment="1">
      <alignment horizontal="center"/>
      <protection/>
    </xf>
    <xf numFmtId="2" fontId="5" fillId="0" borderId="10" xfId="50" applyNumberFormat="1" applyFont="1" applyFill="1" applyBorder="1" applyAlignment="1">
      <alignment horizontal="center" wrapText="1"/>
      <protection/>
    </xf>
    <xf numFmtId="2" fontId="5" fillId="0" borderId="20" xfId="50" applyNumberFormat="1" applyFont="1" applyFill="1" applyBorder="1" applyAlignment="1">
      <alignment horizontal="center" wrapText="1"/>
      <protection/>
    </xf>
    <xf numFmtId="0" fontId="6" fillId="6" borderId="37" xfId="50" applyFont="1" applyFill="1" applyBorder="1">
      <alignment/>
      <protection/>
    </xf>
    <xf numFmtId="3" fontId="4" fillId="6" borderId="38" xfId="50" applyNumberFormat="1" applyFont="1" applyFill="1" applyBorder="1" applyAlignment="1">
      <alignment horizontal="center"/>
      <protection/>
    </xf>
    <xf numFmtId="2" fontId="4" fillId="6" borderId="38" xfId="50" applyNumberFormat="1" applyFont="1" applyFill="1" applyBorder="1" applyAlignment="1">
      <alignment horizontal="center"/>
      <protection/>
    </xf>
    <xf numFmtId="2" fontId="4" fillId="6" borderId="37" xfId="50" applyNumberFormat="1" applyFont="1" applyFill="1" applyBorder="1" applyAlignment="1">
      <alignment horizontal="center"/>
      <protection/>
    </xf>
    <xf numFmtId="0" fontId="4" fillId="0" borderId="26" xfId="50" applyFont="1" applyFill="1" applyBorder="1">
      <alignment/>
      <protection/>
    </xf>
    <xf numFmtId="3" fontId="4" fillId="0" borderId="11" xfId="50" applyNumberFormat="1" applyFont="1" applyFill="1" applyBorder="1" applyAlignment="1">
      <alignment horizontal="center"/>
      <protection/>
    </xf>
    <xf numFmtId="2" fontId="4" fillId="0" borderId="11" xfId="50" applyNumberFormat="1" applyFont="1" applyFill="1" applyBorder="1" applyAlignment="1">
      <alignment horizontal="center"/>
      <protection/>
    </xf>
    <xf numFmtId="2" fontId="4" fillId="0" borderId="26" xfId="50" applyNumberFormat="1" applyFont="1" applyFill="1" applyBorder="1" applyAlignment="1">
      <alignment horizontal="center"/>
      <protection/>
    </xf>
    <xf numFmtId="0" fontId="2" fillId="0" borderId="26" xfId="50" applyFont="1" applyFill="1" applyBorder="1">
      <alignment/>
      <protection/>
    </xf>
    <xf numFmtId="3" fontId="7" fillId="0" borderId="11" xfId="50" applyNumberFormat="1" applyFont="1" applyFill="1" applyBorder="1" applyAlignment="1">
      <alignment horizontal="center"/>
      <protection/>
    </xf>
    <xf numFmtId="2" fontId="7" fillId="0" borderId="11" xfId="50" applyNumberFormat="1" applyFont="1" applyFill="1" applyBorder="1" applyAlignment="1">
      <alignment horizontal="center"/>
      <protection/>
    </xf>
    <xf numFmtId="2" fontId="7" fillId="0" borderId="26" xfId="50" applyNumberFormat="1" applyFont="1" applyFill="1" applyBorder="1" applyAlignment="1">
      <alignment horizontal="center"/>
      <protection/>
    </xf>
    <xf numFmtId="0" fontId="6" fillId="6" borderId="26" xfId="50" applyFont="1" applyFill="1" applyBorder="1">
      <alignment/>
      <protection/>
    </xf>
    <xf numFmtId="3" fontId="4" fillId="6" borderId="11" xfId="50" applyNumberFormat="1" applyFont="1" applyFill="1" applyBorder="1" applyAlignment="1">
      <alignment horizontal="center"/>
      <protection/>
    </xf>
    <xf numFmtId="2" fontId="4" fillId="6" borderId="11" xfId="50" applyNumberFormat="1" applyFont="1" applyFill="1" applyBorder="1" applyAlignment="1">
      <alignment horizontal="center"/>
      <protection/>
    </xf>
    <xf numFmtId="2" fontId="4" fillId="6" borderId="26" xfId="50" applyNumberFormat="1" applyFont="1" applyFill="1" applyBorder="1" applyAlignment="1">
      <alignment horizontal="center"/>
      <protection/>
    </xf>
    <xf numFmtId="3" fontId="8" fillId="0" borderId="11" xfId="50" applyNumberFormat="1" applyFont="1" applyFill="1" applyBorder="1" applyAlignment="1">
      <alignment horizontal="center"/>
      <protection/>
    </xf>
    <xf numFmtId="0" fontId="4" fillId="6" borderId="26" xfId="50" applyFont="1" applyFill="1" applyBorder="1">
      <alignment/>
      <protection/>
    </xf>
    <xf numFmtId="0" fontId="3" fillId="0" borderId="27" xfId="50" applyFont="1" applyFill="1" applyBorder="1">
      <alignment/>
      <protection/>
    </xf>
    <xf numFmtId="3" fontId="3" fillId="0" borderId="28" xfId="50" applyNumberFormat="1" applyFont="1" applyFill="1" applyBorder="1" applyAlignment="1">
      <alignment horizontal="center"/>
      <protection/>
    </xf>
    <xf numFmtId="2" fontId="3" fillId="0" borderId="28" xfId="50" applyNumberFormat="1" applyFont="1" applyFill="1" applyBorder="1" applyAlignment="1">
      <alignment horizontal="center"/>
      <protection/>
    </xf>
    <xf numFmtId="1" fontId="3" fillId="0" borderId="27" xfId="50" applyNumberFormat="1" applyFont="1" applyFill="1" applyBorder="1" applyAlignment="1">
      <alignment horizontal="center"/>
      <protection/>
    </xf>
    <xf numFmtId="3" fontId="3" fillId="0" borderId="27" xfId="50" applyNumberFormat="1" applyFont="1" applyFill="1" applyBorder="1" applyAlignment="1">
      <alignment horizontal="center"/>
      <protection/>
    </xf>
    <xf numFmtId="0" fontId="30" fillId="0" borderId="0" xfId="50" applyFont="1" applyFill="1" applyBorder="1">
      <alignment/>
      <protection/>
    </xf>
    <xf numFmtId="3" fontId="8" fillId="0" borderId="13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/>
    </xf>
    <xf numFmtId="180" fontId="12" fillId="0" borderId="23" xfId="4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40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4" fillId="0" borderId="45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3" fillId="6" borderId="48" xfId="50" applyFont="1" applyFill="1" applyBorder="1">
      <alignment/>
      <protection/>
    </xf>
    <xf numFmtId="3" fontId="7" fillId="19" borderId="42" xfId="50" applyNumberFormat="1" applyFont="1" applyFill="1" applyBorder="1" applyAlignment="1">
      <alignment horizontal="center"/>
      <protection/>
    </xf>
    <xf numFmtId="2" fontId="7" fillId="19" borderId="42" xfId="50" applyNumberFormat="1" applyFont="1" applyFill="1" applyBorder="1" applyAlignment="1">
      <alignment horizontal="center"/>
      <protection/>
    </xf>
    <xf numFmtId="2" fontId="7" fillId="19" borderId="49" xfId="50" applyNumberFormat="1" applyFont="1" applyFill="1" applyBorder="1" applyAlignment="1">
      <alignment horizontal="center"/>
      <protection/>
    </xf>
    <xf numFmtId="3" fontId="7" fillId="6" borderId="42" xfId="50" applyNumberFormat="1" applyFont="1" applyFill="1" applyBorder="1" applyAlignment="1">
      <alignment horizontal="center"/>
      <protection/>
    </xf>
    <xf numFmtId="3" fontId="7" fillId="6" borderId="49" xfId="50" applyNumberFormat="1" applyFont="1" applyFill="1" applyBorder="1" applyAlignment="1">
      <alignment horizontal="center"/>
      <protection/>
    </xf>
    <xf numFmtId="2" fontId="7" fillId="6" borderId="42" xfId="50" applyNumberFormat="1" applyFont="1" applyFill="1" applyBorder="1" applyAlignment="1">
      <alignment horizontal="center"/>
      <protection/>
    </xf>
    <xf numFmtId="2" fontId="7" fillId="6" borderId="48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19" borderId="42" xfId="0" applyNumberFormat="1" applyFont="1" applyFill="1" applyBorder="1" applyAlignment="1">
      <alignment horizontal="center"/>
    </xf>
    <xf numFmtId="2" fontId="7" fillId="19" borderId="42" xfId="0" applyNumberFormat="1" applyFont="1" applyFill="1" applyBorder="1" applyAlignment="1">
      <alignment horizontal="center"/>
    </xf>
    <xf numFmtId="2" fontId="7" fillId="19" borderId="4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9" fillId="12" borderId="21" xfId="0" applyNumberFormat="1" applyFont="1" applyFill="1" applyBorder="1" applyAlignment="1">
      <alignment/>
    </xf>
    <xf numFmtId="0" fontId="3" fillId="0" borderId="50" xfId="50" applyFont="1" applyFill="1" applyBorder="1" applyAlignment="1">
      <alignment horizontal="center" vertical="center"/>
      <protection/>
    </xf>
    <xf numFmtId="0" fontId="3" fillId="0" borderId="51" xfId="50" applyFont="1" applyFill="1" applyBorder="1" applyAlignment="1">
      <alignment horizontal="center" vertical="center"/>
      <protection/>
    </xf>
    <xf numFmtId="0" fontId="3" fillId="0" borderId="52" xfId="50" applyFont="1" applyFill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 vertical="center"/>
      <protection/>
    </xf>
    <xf numFmtId="0" fontId="29" fillId="0" borderId="15" xfId="50" applyFont="1" applyFill="1" applyBorder="1" applyAlignment="1">
      <alignment horizontal="center" vertical="center"/>
      <protection/>
    </xf>
    <xf numFmtId="0" fontId="29" fillId="0" borderId="16" xfId="50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4" fillId="6" borderId="29" xfId="0" applyNumberFormat="1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0" fillId="0" borderId="54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48" xfId="0" applyFont="1" applyBorder="1" applyAlignment="1">
      <alignment/>
    </xf>
    <xf numFmtId="3" fontId="20" fillId="12" borderId="55" xfId="0" applyNumberFormat="1" applyFont="1" applyFill="1" applyBorder="1" applyAlignment="1">
      <alignment/>
    </xf>
    <xf numFmtId="3" fontId="21" fillId="12" borderId="55" xfId="0" applyNumberFormat="1" applyFont="1" applyFill="1" applyBorder="1" applyAlignment="1">
      <alignment/>
    </xf>
    <xf numFmtId="3" fontId="19" fillId="12" borderId="55" xfId="0" applyNumberFormat="1" applyFont="1" applyFill="1" applyBorder="1" applyAlignment="1">
      <alignment horizontal="right"/>
    </xf>
    <xf numFmtId="3" fontId="21" fillId="12" borderId="55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5753393</c:v>
                </c:pt>
                <c:pt idx="1">
                  <c:v>5729493</c:v>
                </c:pt>
                <c:pt idx="2">
                  <c:v>6004896</c:v>
                </c:pt>
                <c:pt idx="3">
                  <c:v>6349691</c:v>
                </c:pt>
                <c:pt idx="4">
                  <c:v>6169731</c:v>
                </c:pt>
                <c:pt idx="5">
                  <c:v>6949247</c:v>
                </c:pt>
                <c:pt idx="6">
                  <c:v>7630560</c:v>
                </c:pt>
                <c:pt idx="7">
                  <c:v>6436475</c:v>
                </c:pt>
                <c:pt idx="8">
                  <c:v>6946917</c:v>
                </c:pt>
                <c:pt idx="9">
                  <c:v>8303755</c:v>
                </c:pt>
                <c:pt idx="10">
                  <c:v>7272186</c:v>
                </c:pt>
                <c:pt idx="11">
                  <c:v>7765803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31834271"/>
        <c:axId val="18072984"/>
      </c:line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2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73674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113409</c:v>
                </c:pt>
                <c:pt idx="11">
                  <c:v>97558</c:v>
                </c:pt>
              </c:numCache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73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76263</c:v>
                </c:pt>
                <c:pt idx="7">
                  <c:v>89288</c:v>
                </c:pt>
                <c:pt idx="8">
                  <c:v>137956</c:v>
                </c:pt>
                <c:pt idx="9">
                  <c:v>202262</c:v>
                </c:pt>
                <c:pt idx="10">
                  <c:v>157487</c:v>
                </c:pt>
                <c:pt idx="11">
                  <c:v>128873</c:v>
                </c:pt>
              </c:numCache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28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27035</c:v>
                </c:pt>
              </c:numCache>
            </c:numRef>
          </c:val>
          <c:smooth val="0"/>
        </c:ser>
        <c:marker val="1"/>
        <c:axId val="41673341"/>
        <c:axId val="39515750"/>
      </c:line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73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65762</c:v>
                </c:pt>
              </c:numCache>
            </c:numRef>
          </c:val>
          <c:smooth val="0"/>
        </c:ser>
        <c:marker val="1"/>
        <c:axId val="20097431"/>
        <c:axId val="46659152"/>
      </c:line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97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279185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81458</c:v>
                </c:pt>
              </c:numCache>
            </c:numRef>
          </c:val>
          <c:smooth val="0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68388"/>
        <c:crosses val="autoZero"/>
        <c:auto val="1"/>
        <c:lblOffset val="100"/>
        <c:tickLblSkip val="1"/>
        <c:noMultiLvlLbl val="0"/>
      </c:catAx>
      <c:valAx>
        <c:axId val="4716838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3671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251621</c:v>
                </c:pt>
                <c:pt idx="10">
                  <c:v>239888</c:v>
                </c:pt>
                <c:pt idx="11">
                  <c:v>263857</c:v>
                </c:pt>
              </c:numCache>
            </c:numRef>
          </c:val>
          <c:smooth val="0"/>
        </c:ser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23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397908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425799</c:v>
                </c:pt>
                <c:pt idx="5">
                  <c:v>446706</c:v>
                </c:pt>
                <c:pt idx="6">
                  <c:v>474583</c:v>
                </c:pt>
                <c:pt idx="7">
                  <c:v>438011</c:v>
                </c:pt>
                <c:pt idx="8">
                  <c:v>477622</c:v>
                </c:pt>
                <c:pt idx="9">
                  <c:v>589678</c:v>
                </c:pt>
                <c:pt idx="10">
                  <c:v>513104</c:v>
                </c:pt>
                <c:pt idx="11">
                  <c:v>510594</c:v>
                </c:pt>
              </c:numCache>
            </c:numRef>
          </c:val>
          <c:smooth val="0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22584"/>
        <c:crosses val="autoZero"/>
        <c:auto val="1"/>
        <c:lblOffset val="100"/>
        <c:tickLblSkip val="1"/>
        <c:noMultiLvlLbl val="0"/>
      </c:catAx>
      <c:valAx>
        <c:axId val="32822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77514</c:v>
                </c:pt>
                <c:pt idx="4">
                  <c:v>68579</c:v>
                </c:pt>
                <c:pt idx="5">
                  <c:v>85852</c:v>
                </c:pt>
                <c:pt idx="6">
                  <c:v>107271</c:v>
                </c:pt>
                <c:pt idx="7">
                  <c:v>94293</c:v>
                </c:pt>
                <c:pt idx="8">
                  <c:v>96243</c:v>
                </c:pt>
                <c:pt idx="9">
                  <c:v>96421</c:v>
                </c:pt>
                <c:pt idx="10">
                  <c:v>105038</c:v>
                </c:pt>
                <c:pt idx="11">
                  <c:v>127511</c:v>
                </c:pt>
              </c:numCache>
            </c:numRef>
          </c:val>
          <c:smooth val="0"/>
        </c:ser>
        <c:marker val="1"/>
        <c:axId val="26967801"/>
        <c:axId val="41383618"/>
      </c:line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967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97257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101550</c:v>
                </c:pt>
              </c:numCache>
            </c:numRef>
          </c:val>
          <c:smooth val="0"/>
        </c:ser>
        <c:marker val="1"/>
        <c:axId val="36908243"/>
        <c:axId val="63738732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38732"/>
        <c:crosses val="autoZero"/>
        <c:auto val="1"/>
        <c:lblOffset val="100"/>
        <c:tickLblSkip val="1"/>
        <c:noMultiLvlLbl val="0"/>
      </c:catAx>
      <c:valAx>
        <c:axId val="637387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908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8439129"/>
        <c:axId val="54625570"/>
      </c:line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391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921066</c:v>
                </c:pt>
                <c:pt idx="8">
                  <c:v>842720</c:v>
                </c:pt>
                <c:pt idx="9">
                  <c:v>1025939</c:v>
                </c:pt>
                <c:pt idx="10">
                  <c:v>851832</c:v>
                </c:pt>
                <c:pt idx="11">
                  <c:v>935229</c:v>
                </c:pt>
              </c:numCache>
            </c:numRef>
          </c:val>
          <c:smooth val="0"/>
        </c:ser>
        <c:marker val="1"/>
        <c:axId val="36777677"/>
        <c:axId val="62563638"/>
      </c:line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76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433773</c:v>
                </c:pt>
                <c:pt idx="8">
                  <c:v>430345</c:v>
                </c:pt>
                <c:pt idx="9">
                  <c:v>530395</c:v>
                </c:pt>
                <c:pt idx="10">
                  <c:v>481852</c:v>
                </c:pt>
                <c:pt idx="11">
                  <c:v>538194</c:v>
                </c:pt>
              </c:numCache>
            </c:numRef>
          </c:val>
          <c:smooth val="0"/>
        </c:ser>
        <c:marker val="1"/>
        <c:axId val="26201831"/>
        <c:axId val="34489888"/>
      </c:line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89888"/>
        <c:crosses val="autoZero"/>
        <c:auto val="1"/>
        <c:lblOffset val="100"/>
        <c:tickLblSkip val="1"/>
        <c:noMultiLvlLbl val="0"/>
      </c:catAx>
      <c:valAx>
        <c:axId val="3448988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018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858517</c:v>
                </c:pt>
                <c:pt idx="1">
                  <c:v>953072</c:v>
                </c:pt>
                <c:pt idx="2">
                  <c:v>1166595</c:v>
                </c:pt>
                <c:pt idx="3">
                  <c:v>1061076</c:v>
                </c:pt>
                <c:pt idx="4">
                  <c:v>1214922</c:v>
                </c:pt>
                <c:pt idx="5">
                  <c:v>1375663</c:v>
                </c:pt>
                <c:pt idx="6">
                  <c:v>1471682</c:v>
                </c:pt>
                <c:pt idx="7">
                  <c:v>955715</c:v>
                </c:pt>
                <c:pt idx="8">
                  <c:v>1452602</c:v>
                </c:pt>
                <c:pt idx="9">
                  <c:v>1596721</c:v>
                </c:pt>
                <c:pt idx="10">
                  <c:v>1399495</c:v>
                </c:pt>
                <c:pt idx="11">
                  <c:v>1537121</c:v>
                </c:pt>
              </c:numCache>
            </c:numRef>
          </c:val>
          <c:smooth val="0"/>
        </c:ser>
        <c:marker val="1"/>
        <c:axId val="41973537"/>
        <c:axId val="42217514"/>
      </c:line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17514"/>
        <c:crosses val="autoZero"/>
        <c:auto val="1"/>
        <c:lblOffset val="100"/>
        <c:tickLblSkip val="1"/>
        <c:noMultiLvlLbl val="0"/>
      </c:catAx>
      <c:valAx>
        <c:axId val="4221751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353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684800</c:v>
                </c:pt>
                <c:pt idx="6">
                  <c:v>775395</c:v>
                </c:pt>
                <c:pt idx="7">
                  <c:v>708091</c:v>
                </c:pt>
                <c:pt idx="8">
                  <c:v>789420</c:v>
                </c:pt>
                <c:pt idx="9">
                  <c:v>911260</c:v>
                </c:pt>
                <c:pt idx="10">
                  <c:v>848111</c:v>
                </c:pt>
                <c:pt idx="11">
                  <c:v>915866</c:v>
                </c:pt>
              </c:numCache>
            </c:numRef>
          </c:val>
          <c:smooth val="0"/>
        </c:ser>
        <c:marker val="1"/>
        <c:axId val="44413307"/>
        <c:axId val="64175444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75444"/>
        <c:crosses val="autoZero"/>
        <c:auto val="1"/>
        <c:lblOffset val="100"/>
        <c:tickLblSkip val="1"/>
        <c:noMultiLvlLbl val="0"/>
      </c:catAx>
      <c:valAx>
        <c:axId val="6417544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30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1144574</c:v>
                </c:pt>
                <c:pt idx="1">
                  <c:v>959895</c:v>
                </c:pt>
                <c:pt idx="2">
                  <c:v>970575</c:v>
                </c:pt>
                <c:pt idx="3">
                  <c:v>990356</c:v>
                </c:pt>
                <c:pt idx="4">
                  <c:v>989943</c:v>
                </c:pt>
                <c:pt idx="5">
                  <c:v>1105653</c:v>
                </c:pt>
                <c:pt idx="6">
                  <c:v>1262723</c:v>
                </c:pt>
                <c:pt idx="7">
                  <c:v>1106981</c:v>
                </c:pt>
                <c:pt idx="8">
                  <c:v>1021941</c:v>
                </c:pt>
                <c:pt idx="9">
                  <c:v>1305860</c:v>
                </c:pt>
                <c:pt idx="10">
                  <c:v>1206182</c:v>
                </c:pt>
                <c:pt idx="11">
                  <c:v>1237021</c:v>
                </c:pt>
              </c:numCache>
            </c:numRef>
          </c:val>
          <c:smooth val="0"/>
        </c:ser>
        <c:marker val="1"/>
        <c:axId val="40708085"/>
        <c:axId val="30828446"/>
      </c:line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828446"/>
        <c:crosses val="autoZero"/>
        <c:auto val="1"/>
        <c:lblOffset val="100"/>
        <c:tickLblSkip val="1"/>
        <c:noMultiLvlLbl val="0"/>
      </c:catAx>
      <c:valAx>
        <c:axId val="3082844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080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442629</c:v>
                </c:pt>
                <c:pt idx="11">
                  <c:v>443973</c:v>
                </c:pt>
              </c:numCache>
            </c:numRef>
          </c:val>
          <c:smooth val="0"/>
        </c:ser>
        <c:marker val="1"/>
        <c:axId val="9020559"/>
        <c:axId val="14076168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76168"/>
        <c:crosses val="autoZero"/>
        <c:auto val="1"/>
        <c:lblOffset val="100"/>
        <c:tickLblSkip val="1"/>
        <c:noMultiLvlLbl val="0"/>
      </c:catAx>
      <c:valAx>
        <c:axId val="140761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055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202652</c:v>
                </c:pt>
                <c:pt idx="1">
                  <c:v>216350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285018</c:v>
                </c:pt>
                <c:pt idx="10">
                  <c:v>252005</c:v>
                </c:pt>
                <c:pt idx="11">
                  <c:v>271720</c:v>
                </c:pt>
              </c:numCache>
            </c:numRef>
          </c:val>
          <c:smooth val="0"/>
        </c:ser>
        <c:marker val="1"/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6427794"/>
        <c:crosses val="autoZero"/>
        <c:auto val="1"/>
        <c:lblOffset val="100"/>
        <c:tickLblSkip val="1"/>
        <c:noMultiLvlLbl val="0"/>
      </c:catAx>
      <c:valAx>
        <c:axId val="664277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7664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78407</c:v>
                </c:pt>
              </c:numCache>
            </c:numRef>
          </c:val>
          <c:smooth val="0"/>
        </c:ser>
        <c:marker val="1"/>
        <c:axId val="60979235"/>
        <c:axId val="11942204"/>
      </c:line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42204"/>
        <c:crosses val="autoZero"/>
        <c:auto val="1"/>
        <c:lblOffset val="100"/>
        <c:tickLblSkip val="1"/>
        <c:noMultiLvlLbl val="0"/>
      </c:catAx>
      <c:valAx>
        <c:axId val="11942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79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810157</c:v>
                </c:pt>
                <c:pt idx="8">
                  <c:v>824810</c:v>
                </c:pt>
                <c:pt idx="9">
                  <c:v>1084559</c:v>
                </c:pt>
                <c:pt idx="10">
                  <c:v>912760</c:v>
                </c:pt>
                <c:pt idx="11">
                  <c:v>848252</c:v>
                </c:pt>
              </c:numCache>
            </c:numRef>
          </c:val>
          <c:smooth val="0"/>
        </c:ser>
        <c:marker val="1"/>
        <c:axId val="40370973"/>
        <c:axId val="27794438"/>
      </c:line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7097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marker val="1"/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233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2009-2010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1868083"/>
        <c:axId val="62595020"/>
      </c:line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80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144580</c:v>
                </c:pt>
                <c:pt idx="1">
                  <c:v>143976</c:v>
                </c:pt>
                <c:pt idx="2">
                  <c:v>92185</c:v>
                </c:pt>
                <c:pt idx="3">
                  <c:v>177243</c:v>
                </c:pt>
                <c:pt idx="4">
                  <c:v>117167</c:v>
                </c:pt>
                <c:pt idx="5">
                  <c:v>186945</c:v>
                </c:pt>
                <c:pt idx="6">
                  <c:v>210933</c:v>
                </c:pt>
                <c:pt idx="7">
                  <c:v>146798</c:v>
                </c:pt>
                <c:pt idx="8">
                  <c:v>187908</c:v>
                </c:pt>
                <c:pt idx="9">
                  <c:v>170001</c:v>
                </c:pt>
                <c:pt idx="10">
                  <c:v>38185</c:v>
                </c:pt>
                <c:pt idx="11">
                  <c:v>215985</c:v>
                </c:pt>
              </c:numCache>
            </c:numRef>
          </c:val>
          <c:smooth val="0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25050"/>
        <c:crosses val="autoZero"/>
        <c:auto val="1"/>
        <c:lblOffset val="100"/>
        <c:tickLblSkip val="1"/>
        <c:noMultiLvlLbl val="0"/>
      </c:catAx>
      <c:valAx>
        <c:axId val="2452505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7732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911063</c:v>
                </c:pt>
                <c:pt idx="5">
                  <c:v>935035</c:v>
                </c:pt>
                <c:pt idx="6">
                  <c:v>997836</c:v>
                </c:pt>
                <c:pt idx="7">
                  <c:v>1013634</c:v>
                </c:pt>
                <c:pt idx="8">
                  <c:v>1164358</c:v>
                </c:pt>
                <c:pt idx="9">
                  <c:v>1395939</c:v>
                </c:pt>
                <c:pt idx="10">
                  <c:v>1297052</c:v>
                </c:pt>
                <c:pt idx="11">
                  <c:v>1462092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6484269"/>
        <c:axId val="37031830"/>
      </c:line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4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64851015"/>
        <c:axId val="46788224"/>
      </c:line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51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İHR'!$A$58:$A$66</c:f>
              <c:strCache>
                <c:ptCount val="1"/>
                <c:pt idx="0">
                  <c:v>2002 2003 2004 2005 2006 2007 2008 2009 2010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'2002-2010 AYLIK İHR'!$O$58:$O$66</c:f>
              <c:numCache>
                <c:ptCount val="9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</c:numCache>
            </c:numRef>
          </c:val>
        </c:ser>
        <c:axId val="18440833"/>
        <c:axId val="31749770"/>
      </c:bar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44083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17312475"/>
        <c:axId val="21594548"/>
      </c:line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124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60133205"/>
        <c:axId val="4327934"/>
      </c:line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332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102268</c:v>
                </c:pt>
              </c:numCache>
            </c:numRef>
          </c:val>
          <c:smooth val="0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951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6">
      <selection activeCell="G40" sqref="G40"/>
    </sheetView>
  </sheetViews>
  <sheetFormatPr defaultColWidth="9.140625" defaultRowHeight="12.75"/>
  <cols>
    <col min="1" max="1" width="44.00390625" style="73" customWidth="1"/>
    <col min="2" max="2" width="15.140625" style="73" customWidth="1"/>
    <col min="3" max="3" width="15.57421875" style="73" bestFit="1" customWidth="1"/>
    <col min="4" max="4" width="10.28125" style="73" customWidth="1"/>
    <col min="5" max="5" width="12.7109375" style="73" bestFit="1" customWidth="1"/>
    <col min="6" max="6" width="15.421875" style="73" customWidth="1"/>
    <col min="7" max="7" width="16.421875" style="73" customWidth="1"/>
    <col min="8" max="8" width="9.57421875" style="73" customWidth="1"/>
    <col min="9" max="9" width="9.57421875" style="73" bestFit="1" customWidth="1"/>
    <col min="10" max="16384" width="9.140625" style="73" customWidth="1"/>
  </cols>
  <sheetData>
    <row r="1" spans="2:6" ht="26.25">
      <c r="B1" s="74" t="s">
        <v>154</v>
      </c>
      <c r="C1" s="75"/>
      <c r="D1" s="76"/>
      <c r="F1" s="76"/>
    </row>
    <row r="2" spans="4:6" ht="12.75">
      <c r="D2" s="76"/>
      <c r="F2" s="76"/>
    </row>
    <row r="3" spans="4:6" ht="12.75">
      <c r="D3" s="76"/>
      <c r="F3" s="76"/>
    </row>
    <row r="4" spans="2:6" ht="13.5" thickBot="1">
      <c r="B4" s="76"/>
      <c r="C4" s="76"/>
      <c r="D4" s="76"/>
      <c r="E4" s="76"/>
      <c r="F4" s="76"/>
    </row>
    <row r="5" spans="1:9" ht="27" thickBot="1">
      <c r="A5" s="151" t="s">
        <v>128</v>
      </c>
      <c r="B5" s="152"/>
      <c r="C5" s="152"/>
      <c r="D5" s="152"/>
      <c r="E5" s="152"/>
      <c r="F5" s="152"/>
      <c r="G5" s="152"/>
      <c r="H5" s="152"/>
      <c r="I5" s="153"/>
    </row>
    <row r="6" spans="1:9" ht="19.5" thickBot="1" thickTop="1">
      <c r="A6" s="77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78" t="s">
        <v>1</v>
      </c>
      <c r="B7" s="79">
        <v>2009</v>
      </c>
      <c r="C7" s="80">
        <v>2010</v>
      </c>
      <c r="D7" s="81" t="s">
        <v>129</v>
      </c>
      <c r="E7" s="82" t="s">
        <v>130</v>
      </c>
      <c r="F7" s="79">
        <v>2009</v>
      </c>
      <c r="G7" s="80">
        <v>2010</v>
      </c>
      <c r="H7" s="81" t="s">
        <v>129</v>
      </c>
      <c r="I7" s="82" t="s">
        <v>130</v>
      </c>
    </row>
    <row r="8" spans="1:9" ht="17.25" thickTop="1">
      <c r="A8" s="83" t="s">
        <v>2</v>
      </c>
      <c r="B8" s="84">
        <v>1462092</v>
      </c>
      <c r="C8" s="84">
        <v>1720986</v>
      </c>
      <c r="D8" s="85">
        <f aca="true" t="shared" si="0" ref="D8:D41">(C8-B8)/B8*100</f>
        <v>17.707093671260086</v>
      </c>
      <c r="E8" s="85">
        <f aca="true" t="shared" si="1" ref="E8:E41">C8/C$43*100</f>
        <v>14.882575009090898</v>
      </c>
      <c r="F8" s="84">
        <v>13261925</v>
      </c>
      <c r="G8" s="84">
        <v>15039712</v>
      </c>
      <c r="H8" s="85">
        <f aca="true" t="shared" si="2" ref="H8:H43">(G8-F8)/F8*100</f>
        <v>13.405195701227385</v>
      </c>
      <c r="I8" s="86">
        <f aca="true" t="shared" si="3" ref="I8:I43">G8/G$43*100</f>
        <v>13.229169309859204</v>
      </c>
    </row>
    <row r="9" spans="1:9" ht="15.75">
      <c r="A9" s="87" t="s">
        <v>84</v>
      </c>
      <c r="B9" s="88">
        <v>1116776</v>
      </c>
      <c r="C9" s="88">
        <v>1286831</v>
      </c>
      <c r="D9" s="89">
        <f t="shared" si="0"/>
        <v>15.227315056913831</v>
      </c>
      <c r="E9" s="89">
        <f t="shared" si="1"/>
        <v>11.128131711427896</v>
      </c>
      <c r="F9" s="88">
        <v>9930888</v>
      </c>
      <c r="G9" s="88">
        <v>11148665</v>
      </c>
      <c r="H9" s="89">
        <f t="shared" si="2"/>
        <v>12.262518719373332</v>
      </c>
      <c r="I9" s="90">
        <f t="shared" si="3"/>
        <v>9.806542629533164</v>
      </c>
    </row>
    <row r="10" spans="1:9" ht="14.25">
      <c r="A10" s="91" t="s">
        <v>3</v>
      </c>
      <c r="B10" s="92">
        <v>381733</v>
      </c>
      <c r="C10" s="92">
        <v>470388</v>
      </c>
      <c r="D10" s="93">
        <f t="shared" si="0"/>
        <v>23.22434790809283</v>
      </c>
      <c r="E10" s="93">
        <f t="shared" si="1"/>
        <v>4.067775503912436</v>
      </c>
      <c r="F10" s="92">
        <v>3649069</v>
      </c>
      <c r="G10" s="92">
        <v>4112524</v>
      </c>
      <c r="H10" s="93">
        <f t="shared" si="2"/>
        <v>12.700636792562706</v>
      </c>
      <c r="I10" s="94">
        <f t="shared" si="3"/>
        <v>3.617441363694957</v>
      </c>
    </row>
    <row r="11" spans="1:9" ht="14.25">
      <c r="A11" s="91" t="s">
        <v>4</v>
      </c>
      <c r="B11" s="92">
        <v>308143</v>
      </c>
      <c r="C11" s="92">
        <v>321402</v>
      </c>
      <c r="D11" s="93">
        <f t="shared" si="0"/>
        <v>4.302872367699413</v>
      </c>
      <c r="E11" s="93">
        <f t="shared" si="1"/>
        <v>2.779388892804376</v>
      </c>
      <c r="F11" s="92">
        <v>1954247</v>
      </c>
      <c r="G11" s="92">
        <v>2184303</v>
      </c>
      <c r="H11" s="93">
        <f t="shared" si="2"/>
        <v>11.772104549731942</v>
      </c>
      <c r="I11" s="94">
        <f t="shared" si="3"/>
        <v>1.9213475770701853</v>
      </c>
    </row>
    <row r="12" spans="1:9" ht="14.25">
      <c r="A12" s="91" t="s">
        <v>5</v>
      </c>
      <c r="B12" s="92">
        <v>102268</v>
      </c>
      <c r="C12" s="92">
        <v>113013</v>
      </c>
      <c r="D12" s="93">
        <f t="shared" si="0"/>
        <v>10.50670786560801</v>
      </c>
      <c r="E12" s="93">
        <f t="shared" si="1"/>
        <v>0.9773028075198692</v>
      </c>
      <c r="F12" s="92">
        <v>1034873</v>
      </c>
      <c r="G12" s="92">
        <v>1119555</v>
      </c>
      <c r="H12" s="93">
        <f t="shared" si="2"/>
        <v>8.182839826722699</v>
      </c>
      <c r="I12" s="94">
        <f t="shared" si="3"/>
        <v>0.9847783419456052</v>
      </c>
    </row>
    <row r="13" spans="1:9" ht="14.25">
      <c r="A13" s="91" t="s">
        <v>6</v>
      </c>
      <c r="B13" s="92">
        <v>97558</v>
      </c>
      <c r="C13" s="92">
        <v>137290</v>
      </c>
      <c r="D13" s="93">
        <f t="shared" si="0"/>
        <v>40.72654215953587</v>
      </c>
      <c r="E13" s="93">
        <f t="shared" si="1"/>
        <v>1.1872430821622542</v>
      </c>
      <c r="F13" s="92">
        <v>1111786</v>
      </c>
      <c r="G13" s="92">
        <v>1243308</v>
      </c>
      <c r="H13" s="93">
        <f t="shared" si="2"/>
        <v>11.829794582770425</v>
      </c>
      <c r="I13" s="94">
        <f t="shared" si="3"/>
        <v>1.0936334443307443</v>
      </c>
    </row>
    <row r="14" spans="1:9" ht="14.25">
      <c r="A14" s="91" t="s">
        <v>7</v>
      </c>
      <c r="B14" s="92">
        <v>128873</v>
      </c>
      <c r="C14" s="92">
        <v>162208</v>
      </c>
      <c r="D14" s="93">
        <f t="shared" si="0"/>
        <v>25.866550790312942</v>
      </c>
      <c r="E14" s="93">
        <f t="shared" si="1"/>
        <v>1.40272653413486</v>
      </c>
      <c r="F14" s="92">
        <v>1183263</v>
      </c>
      <c r="G14" s="92">
        <v>1544484</v>
      </c>
      <c r="H14" s="93">
        <f t="shared" si="2"/>
        <v>30.527532763214943</v>
      </c>
      <c r="I14" s="94">
        <f t="shared" si="3"/>
        <v>1.3585526326813029</v>
      </c>
    </row>
    <row r="15" spans="1:9" ht="14.25">
      <c r="A15" s="91" t="s">
        <v>8</v>
      </c>
      <c r="B15" s="92">
        <v>27035</v>
      </c>
      <c r="C15" s="92">
        <v>18671</v>
      </c>
      <c r="D15" s="93">
        <f t="shared" si="0"/>
        <v>-30.93767338635103</v>
      </c>
      <c r="E15" s="93">
        <f t="shared" si="1"/>
        <v>0.16146125418494756</v>
      </c>
      <c r="F15" s="92">
        <v>209337</v>
      </c>
      <c r="G15" s="92">
        <v>189520</v>
      </c>
      <c r="H15" s="93">
        <f t="shared" si="2"/>
        <v>-9.466553929787853</v>
      </c>
      <c r="I15" s="94">
        <f t="shared" si="3"/>
        <v>0.16670479910815555</v>
      </c>
    </row>
    <row r="16" spans="1:9" ht="14.25">
      <c r="A16" s="91" t="s">
        <v>9</v>
      </c>
      <c r="B16" s="92">
        <v>65762</v>
      </c>
      <c r="C16" s="92">
        <v>58162</v>
      </c>
      <c r="D16" s="93">
        <f t="shared" si="0"/>
        <v>-11.556826130592135</v>
      </c>
      <c r="E16" s="93">
        <f t="shared" si="1"/>
        <v>0.5029676753202785</v>
      </c>
      <c r="F16" s="92">
        <v>739164</v>
      </c>
      <c r="G16" s="92">
        <v>698728</v>
      </c>
      <c r="H16" s="93">
        <f t="shared" si="2"/>
        <v>-5.470504515912571</v>
      </c>
      <c r="I16" s="94">
        <f t="shared" si="3"/>
        <v>0.6146122354962185</v>
      </c>
    </row>
    <row r="17" spans="1:9" ht="14.25">
      <c r="A17" s="91" t="s">
        <v>10</v>
      </c>
      <c r="B17" s="92">
        <v>5404</v>
      </c>
      <c r="C17" s="92">
        <v>5699</v>
      </c>
      <c r="D17" s="93">
        <f t="shared" si="0"/>
        <v>5.458919319022946</v>
      </c>
      <c r="E17" s="93">
        <f t="shared" si="1"/>
        <v>0.0492832567939594</v>
      </c>
      <c r="F17" s="92">
        <v>49150</v>
      </c>
      <c r="G17" s="92">
        <v>56242</v>
      </c>
      <c r="H17" s="93">
        <f t="shared" si="2"/>
        <v>14.429298067141405</v>
      </c>
      <c r="I17" s="94">
        <f t="shared" si="3"/>
        <v>0.04947135559012708</v>
      </c>
    </row>
    <row r="18" spans="1:9" ht="15.75">
      <c r="A18" s="87" t="s">
        <v>85</v>
      </c>
      <c r="B18" s="88">
        <v>81458</v>
      </c>
      <c r="C18" s="88">
        <v>116498</v>
      </c>
      <c r="D18" s="89">
        <f t="shared" si="0"/>
        <v>43.01603280218026</v>
      </c>
      <c r="E18" s="89">
        <f t="shared" si="1"/>
        <v>1.0074400508830819</v>
      </c>
      <c r="F18" s="88">
        <v>828808</v>
      </c>
      <c r="G18" s="88">
        <v>962309</v>
      </c>
      <c r="H18" s="89">
        <f t="shared" si="2"/>
        <v>16.10759066032181</v>
      </c>
      <c r="I18" s="90">
        <f t="shared" si="3"/>
        <v>0.8464622653280397</v>
      </c>
    </row>
    <row r="19" spans="1:9" ht="14.25">
      <c r="A19" s="91" t="s">
        <v>123</v>
      </c>
      <c r="B19" s="92">
        <v>81458</v>
      </c>
      <c r="C19" s="92">
        <v>116498</v>
      </c>
      <c r="D19" s="93">
        <f t="shared" si="0"/>
        <v>43.01603280218026</v>
      </c>
      <c r="E19" s="93">
        <f t="shared" si="1"/>
        <v>1.0074400508830819</v>
      </c>
      <c r="F19" s="92">
        <v>828808</v>
      </c>
      <c r="G19" s="92">
        <v>962309</v>
      </c>
      <c r="H19" s="93">
        <f t="shared" si="2"/>
        <v>16.10759066032181</v>
      </c>
      <c r="I19" s="94">
        <f t="shared" si="3"/>
        <v>0.8464622653280397</v>
      </c>
    </row>
    <row r="20" spans="1:9" ht="15.75">
      <c r="A20" s="87" t="s">
        <v>86</v>
      </c>
      <c r="B20" s="88">
        <v>263857</v>
      </c>
      <c r="C20" s="88">
        <v>317657</v>
      </c>
      <c r="D20" s="89">
        <f t="shared" si="0"/>
        <v>20.389832371322345</v>
      </c>
      <c r="E20" s="89">
        <f t="shared" si="1"/>
        <v>2.74700324677992</v>
      </c>
      <c r="F20" s="88">
        <v>2502229</v>
      </c>
      <c r="G20" s="88">
        <v>2928738</v>
      </c>
      <c r="H20" s="89">
        <f t="shared" si="2"/>
        <v>17.045162533085502</v>
      </c>
      <c r="I20" s="90">
        <f t="shared" si="3"/>
        <v>2.5761644149980016</v>
      </c>
    </row>
    <row r="21" spans="1:9" ht="14.25">
      <c r="A21" s="91" t="s">
        <v>11</v>
      </c>
      <c r="B21" s="92">
        <v>263857</v>
      </c>
      <c r="C21" s="92">
        <v>317657</v>
      </c>
      <c r="D21" s="93">
        <f t="shared" si="0"/>
        <v>20.389832371322345</v>
      </c>
      <c r="E21" s="93">
        <f t="shared" si="1"/>
        <v>2.74700324677992</v>
      </c>
      <c r="F21" s="92">
        <v>2502229</v>
      </c>
      <c r="G21" s="92">
        <v>2928738</v>
      </c>
      <c r="H21" s="93">
        <f t="shared" si="2"/>
        <v>17.045162533085502</v>
      </c>
      <c r="I21" s="94">
        <f t="shared" si="3"/>
        <v>2.5761644149980016</v>
      </c>
    </row>
    <row r="22" spans="1:9" ht="16.5">
      <c r="A22" s="95" t="s">
        <v>12</v>
      </c>
      <c r="B22" s="96">
        <v>7765803</v>
      </c>
      <c r="C22" s="96">
        <v>9498849</v>
      </c>
      <c r="D22" s="97">
        <f t="shared" si="0"/>
        <v>22.316378615321558</v>
      </c>
      <c r="E22" s="97">
        <f t="shared" si="1"/>
        <v>82.14322065521048</v>
      </c>
      <c r="F22" s="96">
        <v>81312147</v>
      </c>
      <c r="G22" s="96">
        <v>93520669</v>
      </c>
      <c r="H22" s="97">
        <f t="shared" si="2"/>
        <v>15.01438893256625</v>
      </c>
      <c r="I22" s="98">
        <f t="shared" si="3"/>
        <v>82.26226434204997</v>
      </c>
    </row>
    <row r="23" spans="1:9" ht="15.75">
      <c r="A23" s="87" t="s">
        <v>87</v>
      </c>
      <c r="B23" s="88">
        <v>739655</v>
      </c>
      <c r="C23" s="88">
        <v>922713</v>
      </c>
      <c r="D23" s="89">
        <f t="shared" si="0"/>
        <v>24.749106002122613</v>
      </c>
      <c r="E23" s="89">
        <f t="shared" si="1"/>
        <v>7.979347556786219</v>
      </c>
      <c r="F23" s="88">
        <v>7676309</v>
      </c>
      <c r="G23" s="88">
        <v>9086993</v>
      </c>
      <c r="H23" s="89">
        <f t="shared" si="2"/>
        <v>18.377113271495453</v>
      </c>
      <c r="I23" s="90">
        <f t="shared" si="3"/>
        <v>7.9930632258453755</v>
      </c>
    </row>
    <row r="24" spans="1:9" ht="14.25">
      <c r="A24" s="91" t="s">
        <v>13</v>
      </c>
      <c r="B24" s="92">
        <v>510594</v>
      </c>
      <c r="C24" s="92">
        <v>650209</v>
      </c>
      <c r="D24" s="93">
        <f t="shared" si="0"/>
        <v>27.34364289435442</v>
      </c>
      <c r="E24" s="93">
        <f t="shared" si="1"/>
        <v>5.62281402294149</v>
      </c>
      <c r="F24" s="92">
        <v>5513638</v>
      </c>
      <c r="G24" s="92">
        <v>6528299</v>
      </c>
      <c r="H24" s="93">
        <f t="shared" si="2"/>
        <v>18.40274969085747</v>
      </c>
      <c r="I24" s="94">
        <f t="shared" si="3"/>
        <v>5.742395384724424</v>
      </c>
    </row>
    <row r="25" spans="1:9" ht="14.25">
      <c r="A25" s="91" t="s">
        <v>14</v>
      </c>
      <c r="B25" s="92">
        <v>127511</v>
      </c>
      <c r="C25" s="92">
        <v>128855</v>
      </c>
      <c r="D25" s="93">
        <f t="shared" si="0"/>
        <v>1.0540267114209756</v>
      </c>
      <c r="E25" s="93">
        <f t="shared" si="1"/>
        <v>1.1142997112099735</v>
      </c>
      <c r="F25" s="92">
        <v>1076640</v>
      </c>
      <c r="G25" s="92">
        <v>1272305</v>
      </c>
      <c r="H25" s="93">
        <f t="shared" si="2"/>
        <v>18.17366993609749</v>
      </c>
      <c r="I25" s="94">
        <f t="shared" si="3"/>
        <v>1.1191396656252734</v>
      </c>
    </row>
    <row r="26" spans="1:9" ht="14.25">
      <c r="A26" s="91" t="s">
        <v>15</v>
      </c>
      <c r="B26" s="92">
        <v>101550</v>
      </c>
      <c r="C26" s="92">
        <v>143650</v>
      </c>
      <c r="D26" s="93">
        <f t="shared" si="0"/>
        <v>41.457410142786806</v>
      </c>
      <c r="E26" s="93">
        <f t="shared" si="1"/>
        <v>1.2422424703372994</v>
      </c>
      <c r="F26" s="92">
        <v>1086031</v>
      </c>
      <c r="G26" s="92">
        <v>1286389</v>
      </c>
      <c r="H26" s="93">
        <f t="shared" si="2"/>
        <v>18.44864465194824</v>
      </c>
      <c r="I26" s="94">
        <f t="shared" si="3"/>
        <v>1.1315281754956792</v>
      </c>
    </row>
    <row r="27" spans="1:9" ht="15.75">
      <c r="A27" s="87" t="s">
        <v>88</v>
      </c>
      <c r="B27" s="88">
        <v>935229</v>
      </c>
      <c r="C27" s="88">
        <v>1440665</v>
      </c>
      <c r="D27" s="89">
        <f t="shared" si="0"/>
        <v>54.044089736310575</v>
      </c>
      <c r="E27" s="89">
        <f t="shared" si="1"/>
        <v>12.458442384465613</v>
      </c>
      <c r="F27" s="88">
        <v>9660896</v>
      </c>
      <c r="G27" s="88">
        <v>12720421</v>
      </c>
      <c r="H27" s="89">
        <f t="shared" si="2"/>
        <v>31.6691640195692</v>
      </c>
      <c r="I27" s="90">
        <f t="shared" si="3"/>
        <v>11.189084146138471</v>
      </c>
    </row>
    <row r="28" spans="1:9" ht="15">
      <c r="A28" s="91" t="s">
        <v>16</v>
      </c>
      <c r="B28" s="92">
        <v>935229</v>
      </c>
      <c r="C28" s="92">
        <v>1440665</v>
      </c>
      <c r="D28" s="93">
        <f t="shared" si="0"/>
        <v>54.044089736310575</v>
      </c>
      <c r="E28" s="93">
        <f t="shared" si="1"/>
        <v>12.458442384465613</v>
      </c>
      <c r="F28" s="92">
        <v>9660896</v>
      </c>
      <c r="G28" s="99">
        <v>12720421</v>
      </c>
      <c r="H28" s="93">
        <f t="shared" si="2"/>
        <v>31.6691640195692</v>
      </c>
      <c r="I28" s="94">
        <f t="shared" si="3"/>
        <v>11.189084146138471</v>
      </c>
    </row>
    <row r="29" spans="1:9" ht="15.75">
      <c r="A29" s="87" t="s">
        <v>89</v>
      </c>
      <c r="B29" s="88">
        <v>6090919</v>
      </c>
      <c r="C29" s="88">
        <v>7135470</v>
      </c>
      <c r="D29" s="89">
        <f t="shared" si="0"/>
        <v>17.149316876484484</v>
      </c>
      <c r="E29" s="89">
        <f t="shared" si="1"/>
        <v>61.7054220662561</v>
      </c>
      <c r="F29" s="88">
        <v>63974942</v>
      </c>
      <c r="G29" s="88">
        <v>71713255</v>
      </c>
      <c r="H29" s="89">
        <f t="shared" si="2"/>
        <v>12.095849965756905</v>
      </c>
      <c r="I29" s="90">
        <f t="shared" si="3"/>
        <v>63.08011697006612</v>
      </c>
    </row>
    <row r="30" spans="1:9" ht="14.25">
      <c r="A30" s="91" t="s">
        <v>17</v>
      </c>
      <c r="B30" s="92">
        <v>1237021</v>
      </c>
      <c r="C30" s="92">
        <v>1463625</v>
      </c>
      <c r="D30" s="93">
        <f t="shared" si="0"/>
        <v>18.318524907822905</v>
      </c>
      <c r="E30" s="93">
        <f t="shared" si="1"/>
        <v>12.656993634858543</v>
      </c>
      <c r="F30" s="92">
        <v>13301704</v>
      </c>
      <c r="G30" s="92">
        <v>14644153</v>
      </c>
      <c r="H30" s="93">
        <f t="shared" si="2"/>
        <v>10.092308474162408</v>
      </c>
      <c r="I30" s="94">
        <f t="shared" si="3"/>
        <v>12.881229337136416</v>
      </c>
    </row>
    <row r="31" spans="1:9" ht="14.25">
      <c r="A31" s="91" t="s">
        <v>136</v>
      </c>
      <c r="B31" s="92">
        <v>1537121</v>
      </c>
      <c r="C31" s="92">
        <v>1714627</v>
      </c>
      <c r="D31" s="93">
        <f t="shared" si="0"/>
        <v>11.547952308243788</v>
      </c>
      <c r="E31" s="93">
        <f t="shared" si="1"/>
        <v>14.827584268618397</v>
      </c>
      <c r="F31" s="92">
        <v>15043181</v>
      </c>
      <c r="G31" s="92">
        <v>17382809</v>
      </c>
      <c r="H31" s="93">
        <f t="shared" si="2"/>
        <v>15.552747786522012</v>
      </c>
      <c r="I31" s="94">
        <f t="shared" si="3"/>
        <v>15.290194608909024</v>
      </c>
    </row>
    <row r="32" spans="1:9" ht="14.25">
      <c r="A32" s="91" t="s">
        <v>137</v>
      </c>
      <c r="B32" s="92">
        <v>215985</v>
      </c>
      <c r="C32" s="92">
        <v>48554</v>
      </c>
      <c r="D32" s="93">
        <f t="shared" si="0"/>
        <v>-77.51973516679399</v>
      </c>
      <c r="E32" s="93">
        <f t="shared" si="1"/>
        <v>0.4198805492847702</v>
      </c>
      <c r="F32" s="92">
        <v>1831905</v>
      </c>
      <c r="G32" s="92">
        <v>1118462</v>
      </c>
      <c r="H32" s="93">
        <f t="shared" si="2"/>
        <v>-38.945414745852</v>
      </c>
      <c r="I32" s="94">
        <f t="shared" si="3"/>
        <v>0.9838169218030068</v>
      </c>
    </row>
    <row r="33" spans="1:9" ht="14.25">
      <c r="A33" s="91" t="s">
        <v>35</v>
      </c>
      <c r="B33" s="92">
        <v>915866</v>
      </c>
      <c r="C33" s="92">
        <v>962847</v>
      </c>
      <c r="D33" s="93">
        <f t="shared" si="0"/>
        <v>5.129680542786827</v>
      </c>
      <c r="E33" s="93">
        <f t="shared" si="1"/>
        <v>8.326414450656857</v>
      </c>
      <c r="F33" s="92">
        <v>8558030</v>
      </c>
      <c r="G33" s="92">
        <v>9630539</v>
      </c>
      <c r="H33" s="93">
        <f t="shared" si="2"/>
        <v>12.532194909342454</v>
      </c>
      <c r="I33" s="94">
        <f t="shared" si="3"/>
        <v>8.471174911873455</v>
      </c>
    </row>
    <row r="34" spans="1:9" ht="14.25">
      <c r="A34" s="91" t="s">
        <v>34</v>
      </c>
      <c r="B34" s="92">
        <v>538194</v>
      </c>
      <c r="C34" s="92">
        <v>689404</v>
      </c>
      <c r="D34" s="93">
        <f t="shared" si="0"/>
        <v>28.09581675009383</v>
      </c>
      <c r="E34" s="93">
        <f t="shared" si="1"/>
        <v>5.96176072412402</v>
      </c>
      <c r="F34" s="92">
        <v>5607888</v>
      </c>
      <c r="G34" s="92">
        <v>6355791</v>
      </c>
      <c r="H34" s="93">
        <f t="shared" si="2"/>
        <v>13.336625125180818</v>
      </c>
      <c r="I34" s="94">
        <f t="shared" si="3"/>
        <v>5.590654610745162</v>
      </c>
    </row>
    <row r="35" spans="1:9" ht="14.25">
      <c r="A35" s="91" t="s">
        <v>18</v>
      </c>
      <c r="B35" s="92">
        <v>443973</v>
      </c>
      <c r="C35" s="92">
        <v>572516</v>
      </c>
      <c r="D35" s="93">
        <f t="shared" si="0"/>
        <v>28.95288677464621</v>
      </c>
      <c r="E35" s="93">
        <f t="shared" si="1"/>
        <v>4.950948069249073</v>
      </c>
      <c r="F35" s="92">
        <v>4494326</v>
      </c>
      <c r="G35" s="92">
        <v>5796890</v>
      </c>
      <c r="H35" s="93">
        <f t="shared" si="2"/>
        <v>28.98241026574396</v>
      </c>
      <c r="I35" s="94">
        <f t="shared" si="3"/>
        <v>5.099036423079759</v>
      </c>
    </row>
    <row r="36" spans="1:9" ht="14.25">
      <c r="A36" s="91" t="s">
        <v>92</v>
      </c>
      <c r="B36" s="92">
        <v>848252</v>
      </c>
      <c r="C36" s="92">
        <v>1274235</v>
      </c>
      <c r="D36" s="93">
        <f t="shared" si="0"/>
        <v>50.21892079240603</v>
      </c>
      <c r="E36" s="93">
        <f t="shared" si="1"/>
        <v>11.019205250193167</v>
      </c>
      <c r="F36" s="92">
        <v>11029428</v>
      </c>
      <c r="G36" s="92">
        <v>12302328</v>
      </c>
      <c r="H36" s="93">
        <f t="shared" si="2"/>
        <v>11.540943011731887</v>
      </c>
      <c r="I36" s="94">
        <f t="shared" si="3"/>
        <v>10.821322909469382</v>
      </c>
    </row>
    <row r="37" spans="1:9" ht="14.25">
      <c r="A37" s="91" t="s">
        <v>19</v>
      </c>
      <c r="B37" s="92">
        <v>271720</v>
      </c>
      <c r="C37" s="92">
        <v>286125</v>
      </c>
      <c r="D37" s="93">
        <f t="shared" si="0"/>
        <v>5.301413219490652</v>
      </c>
      <c r="E37" s="93">
        <f t="shared" si="1"/>
        <v>2.4743238901862847</v>
      </c>
      <c r="F37" s="92">
        <v>3084987</v>
      </c>
      <c r="G37" s="92">
        <v>3216400</v>
      </c>
      <c r="H37" s="93">
        <f t="shared" si="2"/>
        <v>4.259758631073648</v>
      </c>
      <c r="I37" s="94">
        <f t="shared" si="3"/>
        <v>2.8291964745223277</v>
      </c>
    </row>
    <row r="38" spans="1:9" ht="14.25">
      <c r="A38" s="91" t="s">
        <v>96</v>
      </c>
      <c r="B38" s="92">
        <v>78407</v>
      </c>
      <c r="C38" s="92">
        <v>119107</v>
      </c>
      <c r="D38" s="93">
        <f t="shared" si="0"/>
        <v>51.90863060696111</v>
      </c>
      <c r="E38" s="93">
        <f t="shared" si="1"/>
        <v>1.0300019068184108</v>
      </c>
      <c r="F38" s="92">
        <v>978473</v>
      </c>
      <c r="G38" s="92">
        <v>1205896</v>
      </c>
      <c r="H38" s="93">
        <f t="shared" si="2"/>
        <v>23.24264440613078</v>
      </c>
      <c r="I38" s="94">
        <f t="shared" si="3"/>
        <v>1.0607252555156625</v>
      </c>
    </row>
    <row r="39" spans="1:9" ht="14.25">
      <c r="A39" s="91" t="s">
        <v>90</v>
      </c>
      <c r="B39" s="92">
        <v>4380</v>
      </c>
      <c r="C39" s="92">
        <v>4431</v>
      </c>
      <c r="D39" s="93">
        <f t="shared" si="0"/>
        <v>1.1643835616438356</v>
      </c>
      <c r="E39" s="93">
        <f t="shared" si="1"/>
        <v>0.03831796996912337</v>
      </c>
      <c r="F39" s="92">
        <v>45019</v>
      </c>
      <c r="G39" s="92">
        <v>59989</v>
      </c>
      <c r="H39" s="93">
        <f t="shared" si="2"/>
        <v>33.252626668739865</v>
      </c>
      <c r="I39" s="94">
        <f t="shared" si="3"/>
        <v>0.05276727624366369</v>
      </c>
    </row>
    <row r="40" spans="1:9" ht="15.75">
      <c r="A40" s="100" t="s">
        <v>20</v>
      </c>
      <c r="B40" s="96">
        <v>306827</v>
      </c>
      <c r="C40" s="96">
        <v>343931</v>
      </c>
      <c r="D40" s="97">
        <f t="shared" si="0"/>
        <v>12.09280799929602</v>
      </c>
      <c r="E40" s="97">
        <f t="shared" si="1"/>
        <v>2.9742129834011677</v>
      </c>
      <c r="F40" s="96">
        <v>2508425</v>
      </c>
      <c r="G40" s="96">
        <v>3658875</v>
      </c>
      <c r="H40" s="97">
        <f t="shared" si="2"/>
        <v>45.86344020650408</v>
      </c>
      <c r="I40" s="98">
        <f t="shared" si="3"/>
        <v>3.2184045052598806</v>
      </c>
    </row>
    <row r="41" spans="1:9" ht="14.25">
      <c r="A41" s="91" t="s">
        <v>97</v>
      </c>
      <c r="B41" s="92">
        <v>306827</v>
      </c>
      <c r="C41" s="92">
        <v>343931</v>
      </c>
      <c r="D41" s="93">
        <f t="shared" si="0"/>
        <v>12.09280799929602</v>
      </c>
      <c r="E41" s="93">
        <f t="shared" si="1"/>
        <v>2.9742129834011677</v>
      </c>
      <c r="F41" s="92">
        <v>2508425</v>
      </c>
      <c r="G41" s="92">
        <v>3658875</v>
      </c>
      <c r="H41" s="93">
        <f t="shared" si="2"/>
        <v>45.86344020650408</v>
      </c>
      <c r="I41" s="94">
        <f t="shared" si="3"/>
        <v>3.2184045052598806</v>
      </c>
    </row>
    <row r="42" spans="1:9" ht="14.25">
      <c r="A42" s="126" t="s">
        <v>141</v>
      </c>
      <c r="B42" s="127"/>
      <c r="C42" s="127"/>
      <c r="D42" s="128"/>
      <c r="E42" s="129"/>
      <c r="F42" s="130">
        <f>F43-F44</f>
        <v>5060115.603</v>
      </c>
      <c r="G42" s="131">
        <f>G43-G44</f>
        <v>1466733.2539999932</v>
      </c>
      <c r="H42" s="132">
        <f t="shared" si="2"/>
        <v>-71.01383902908447</v>
      </c>
      <c r="I42" s="133">
        <f t="shared" si="3"/>
        <v>1.290161842830942</v>
      </c>
    </row>
    <row r="43" spans="1:9" s="106" customFormat="1" ht="30.75" customHeight="1" thickBot="1">
      <c r="A43" s="101" t="s">
        <v>144</v>
      </c>
      <c r="B43" s="102">
        <v>9534721</v>
      </c>
      <c r="C43" s="102">
        <v>11563765</v>
      </c>
      <c r="D43" s="103">
        <f>(C43-B43)/B43*100</f>
        <v>21.280580732252155</v>
      </c>
      <c r="E43" s="104">
        <f>C43/C$43*100</f>
        <v>100</v>
      </c>
      <c r="F43" s="102">
        <v>102142612.603</v>
      </c>
      <c r="G43" s="105">
        <v>113685989.254</v>
      </c>
      <c r="H43" s="103">
        <f t="shared" si="2"/>
        <v>11.301234966317041</v>
      </c>
      <c r="I43" s="104">
        <f t="shared" si="3"/>
        <v>100</v>
      </c>
    </row>
    <row r="44" spans="6:7" ht="30.75" customHeight="1" hidden="1">
      <c r="F44" s="146">
        <v>97082497</v>
      </c>
      <c r="G44" s="73">
        <v>112219256</v>
      </c>
    </row>
    <row r="45" ht="21" customHeight="1"/>
    <row r="46" ht="17.25" customHeight="1">
      <c r="A46" s="73" t="s">
        <v>145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78</v>
      </c>
    </row>
    <row r="14" ht="12.75" customHeight="1"/>
    <row r="16" ht="12.75" customHeight="1"/>
    <row r="21" ht="15">
      <c r="C21" s="36" t="s">
        <v>79</v>
      </c>
    </row>
    <row r="34" ht="12.75" customHeight="1"/>
    <row r="50" ht="12.75" customHeight="1"/>
    <row r="51" ht="12.75">
      <c r="B51" s="9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12</v>
      </c>
    </row>
    <row r="2" ht="15">
      <c r="B2" s="36" t="s">
        <v>80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9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9" sqref="I8:I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82</v>
      </c>
    </row>
    <row r="10" ht="12.75" customHeight="1"/>
    <row r="13" ht="12.75" customHeight="1"/>
    <row r="18" ht="15">
      <c r="B18" s="36" t="s">
        <v>81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9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C50">
      <selection activeCell="N66" sqref="N66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2" customWidth="1"/>
    <col min="4" max="4" width="13.140625" style="22" customWidth="1"/>
    <col min="5" max="5" width="13.57421875" style="23" customWidth="1"/>
    <col min="6" max="6" width="13.421875" style="23" customWidth="1"/>
    <col min="7" max="7" width="13.00390625" style="23" customWidth="1"/>
    <col min="8" max="8" width="13.57421875" style="23" customWidth="1"/>
    <col min="9" max="9" width="13.421875" style="23" customWidth="1"/>
    <col min="10" max="10" width="13.57421875" style="23" customWidth="1"/>
    <col min="11" max="12" width="11.7109375" style="23" customWidth="1"/>
    <col min="13" max="13" width="11.28125" style="23" bestFit="1" customWidth="1"/>
    <col min="14" max="14" width="11.140625" style="23" customWidth="1"/>
    <col min="15" max="15" width="12.421875" style="22" bestFit="1" customWidth="1"/>
  </cols>
  <sheetData>
    <row r="1" spans="2:15" ht="16.5" thickBot="1">
      <c r="B1" s="11" t="s">
        <v>132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2" t="s">
        <v>30</v>
      </c>
      <c r="K1" s="12" t="s">
        <v>31</v>
      </c>
      <c r="L1" s="12" t="s">
        <v>0</v>
      </c>
      <c r="M1" s="12" t="s">
        <v>32</v>
      </c>
      <c r="N1" s="12" t="s">
        <v>33</v>
      </c>
      <c r="O1" s="13" t="s">
        <v>22</v>
      </c>
    </row>
    <row r="2" spans="1:15" s="53" customFormat="1" ht="15.75" thickTop="1">
      <c r="A2" s="14">
        <v>2010</v>
      </c>
      <c r="B2" s="15" t="s">
        <v>2</v>
      </c>
      <c r="C2" s="71">
        <v>1136498</v>
      </c>
      <c r="D2" s="71">
        <v>1116600</v>
      </c>
      <c r="E2" s="71">
        <v>1228086</v>
      </c>
      <c r="F2" s="71">
        <v>1187029</v>
      </c>
      <c r="G2" s="71">
        <v>1116834</v>
      </c>
      <c r="H2" s="71">
        <v>1067813</v>
      </c>
      <c r="I2" s="71">
        <v>1098158</v>
      </c>
      <c r="J2" s="71">
        <v>1155141</v>
      </c>
      <c r="K2" s="71">
        <v>1312501</v>
      </c>
      <c r="L2" s="71">
        <v>1509373</v>
      </c>
      <c r="M2" s="71">
        <v>1390693</v>
      </c>
      <c r="N2" s="71">
        <v>1720986</v>
      </c>
      <c r="O2" s="72">
        <v>15039712</v>
      </c>
    </row>
    <row r="3" spans="1:15" ht="15">
      <c r="A3" s="52">
        <v>2009</v>
      </c>
      <c r="B3" s="15" t="s">
        <v>2</v>
      </c>
      <c r="C3" s="16">
        <v>1122497</v>
      </c>
      <c r="D3" s="16">
        <v>986067</v>
      </c>
      <c r="E3" s="16">
        <v>973492</v>
      </c>
      <c r="F3" s="16">
        <v>1002860</v>
      </c>
      <c r="G3" s="16">
        <v>911063</v>
      </c>
      <c r="H3" s="16">
        <v>935035</v>
      </c>
      <c r="I3" s="16">
        <v>997836</v>
      </c>
      <c r="J3" s="16">
        <v>1013634</v>
      </c>
      <c r="K3" s="16">
        <v>1164358</v>
      </c>
      <c r="L3" s="16">
        <v>1395939</v>
      </c>
      <c r="M3" s="16">
        <v>1297052</v>
      </c>
      <c r="N3" s="16">
        <v>1462092</v>
      </c>
      <c r="O3" s="147">
        <v>13261925</v>
      </c>
    </row>
    <row r="4" spans="1:15" s="53" customFormat="1" ht="12.75">
      <c r="A4" s="14">
        <v>2010</v>
      </c>
      <c r="B4" s="17" t="s">
        <v>49</v>
      </c>
      <c r="C4" s="18">
        <v>298387</v>
      </c>
      <c r="D4" s="18">
        <v>328218</v>
      </c>
      <c r="E4" s="18">
        <v>358530</v>
      </c>
      <c r="F4" s="18">
        <v>354374</v>
      </c>
      <c r="G4" s="18">
        <v>327540</v>
      </c>
      <c r="H4" s="18">
        <v>319114</v>
      </c>
      <c r="I4" s="18">
        <v>334299</v>
      </c>
      <c r="J4" s="18">
        <v>325448</v>
      </c>
      <c r="K4" s="18">
        <v>311335</v>
      </c>
      <c r="L4" s="18">
        <v>363293</v>
      </c>
      <c r="M4" s="18">
        <v>321599</v>
      </c>
      <c r="N4" s="18">
        <v>470388</v>
      </c>
      <c r="O4" s="174">
        <v>4112524</v>
      </c>
    </row>
    <row r="5" spans="1:15" ht="12.75">
      <c r="A5" s="52">
        <v>2009</v>
      </c>
      <c r="B5" s="17" t="s">
        <v>49</v>
      </c>
      <c r="C5" s="18">
        <v>306905</v>
      </c>
      <c r="D5" s="18">
        <v>300938</v>
      </c>
      <c r="E5" s="18">
        <v>295284</v>
      </c>
      <c r="F5" s="18">
        <v>306871</v>
      </c>
      <c r="G5" s="18">
        <v>249900</v>
      </c>
      <c r="H5" s="18">
        <v>263426</v>
      </c>
      <c r="I5" s="18">
        <v>314402</v>
      </c>
      <c r="J5" s="18">
        <v>290678</v>
      </c>
      <c r="K5" s="18">
        <v>277526</v>
      </c>
      <c r="L5" s="18">
        <v>353165</v>
      </c>
      <c r="M5" s="18">
        <v>308240</v>
      </c>
      <c r="N5" s="18">
        <v>381733</v>
      </c>
      <c r="O5" s="68">
        <v>3649069</v>
      </c>
    </row>
    <row r="6" spans="1:15" s="53" customFormat="1" ht="12.75">
      <c r="A6" s="14">
        <v>2010</v>
      </c>
      <c r="B6" s="17" t="s">
        <v>50</v>
      </c>
      <c r="C6" s="18">
        <v>180576</v>
      </c>
      <c r="D6" s="18">
        <v>173670</v>
      </c>
      <c r="E6" s="18">
        <v>195235</v>
      </c>
      <c r="F6" s="18">
        <v>181998</v>
      </c>
      <c r="G6" s="18">
        <v>205158</v>
      </c>
      <c r="H6" s="18">
        <v>163722</v>
      </c>
      <c r="I6" s="18">
        <v>112868</v>
      </c>
      <c r="J6" s="18">
        <v>100431</v>
      </c>
      <c r="K6" s="18">
        <v>127197</v>
      </c>
      <c r="L6" s="18">
        <v>177406</v>
      </c>
      <c r="M6" s="18">
        <v>244640</v>
      </c>
      <c r="N6" s="18">
        <v>321402</v>
      </c>
      <c r="O6" s="174">
        <v>2184303</v>
      </c>
    </row>
    <row r="7" spans="1:15" ht="12.75">
      <c r="A7" s="52">
        <v>2009</v>
      </c>
      <c r="B7" s="17" t="s">
        <v>50</v>
      </c>
      <c r="C7" s="18">
        <v>195036</v>
      </c>
      <c r="D7" s="18">
        <v>143976</v>
      </c>
      <c r="E7" s="18">
        <v>150604</v>
      </c>
      <c r="F7" s="18">
        <v>163630</v>
      </c>
      <c r="G7" s="18">
        <v>159382</v>
      </c>
      <c r="H7" s="18">
        <v>137198</v>
      </c>
      <c r="I7" s="18">
        <v>112803</v>
      </c>
      <c r="J7" s="18">
        <v>89882</v>
      </c>
      <c r="K7" s="18">
        <v>106488</v>
      </c>
      <c r="L7" s="18">
        <v>166486</v>
      </c>
      <c r="M7" s="18">
        <v>220620</v>
      </c>
      <c r="N7" s="18">
        <v>308143</v>
      </c>
      <c r="O7" s="68">
        <v>1954247</v>
      </c>
    </row>
    <row r="8" spans="1:15" s="53" customFormat="1" ht="12.75">
      <c r="A8" s="14">
        <v>2010</v>
      </c>
      <c r="B8" s="17" t="s">
        <v>51</v>
      </c>
      <c r="C8" s="18">
        <v>77429</v>
      </c>
      <c r="D8" s="18">
        <v>75851</v>
      </c>
      <c r="E8" s="18">
        <v>89876</v>
      </c>
      <c r="F8" s="18">
        <v>84875</v>
      </c>
      <c r="G8" s="18">
        <v>80874</v>
      </c>
      <c r="H8" s="18">
        <v>80851</v>
      </c>
      <c r="I8" s="18">
        <v>90921</v>
      </c>
      <c r="J8" s="18">
        <v>101274</v>
      </c>
      <c r="K8" s="18">
        <v>101699</v>
      </c>
      <c r="L8" s="18">
        <v>115425</v>
      </c>
      <c r="M8" s="18">
        <v>107467</v>
      </c>
      <c r="N8" s="18">
        <v>113013</v>
      </c>
      <c r="O8" s="174">
        <v>1119555</v>
      </c>
    </row>
    <row r="9" spans="1:15" ht="12.75">
      <c r="A9" s="52">
        <v>2009</v>
      </c>
      <c r="B9" s="17" t="s">
        <v>51</v>
      </c>
      <c r="C9" s="18">
        <v>71385</v>
      </c>
      <c r="D9" s="18">
        <v>71127</v>
      </c>
      <c r="E9" s="18">
        <v>70720</v>
      </c>
      <c r="F9" s="18">
        <v>80649</v>
      </c>
      <c r="G9" s="18">
        <v>75220</v>
      </c>
      <c r="H9" s="18">
        <v>82949</v>
      </c>
      <c r="I9" s="18">
        <v>88367</v>
      </c>
      <c r="J9" s="18">
        <v>90418</v>
      </c>
      <c r="K9" s="18">
        <v>100216</v>
      </c>
      <c r="L9" s="18">
        <v>103740</v>
      </c>
      <c r="M9" s="18">
        <v>97812</v>
      </c>
      <c r="N9" s="18">
        <v>102268</v>
      </c>
      <c r="O9" s="68">
        <v>1034873</v>
      </c>
    </row>
    <row r="10" spans="1:15" s="53" customFormat="1" ht="12.75">
      <c r="A10" s="14">
        <v>2010</v>
      </c>
      <c r="B10" s="17" t="s">
        <v>52</v>
      </c>
      <c r="C10" s="18">
        <v>78014</v>
      </c>
      <c r="D10" s="18">
        <v>80859</v>
      </c>
      <c r="E10" s="18">
        <v>85122</v>
      </c>
      <c r="F10" s="18">
        <v>81893</v>
      </c>
      <c r="G10" s="18">
        <v>69408</v>
      </c>
      <c r="H10" s="18">
        <v>73734</v>
      </c>
      <c r="I10" s="18">
        <v>79911</v>
      </c>
      <c r="J10" s="18">
        <v>95651</v>
      </c>
      <c r="K10" s="18">
        <v>148898</v>
      </c>
      <c r="L10" s="18">
        <v>182366</v>
      </c>
      <c r="M10" s="18">
        <v>130163</v>
      </c>
      <c r="N10" s="18">
        <v>137290</v>
      </c>
      <c r="O10" s="174">
        <v>1243308</v>
      </c>
    </row>
    <row r="11" spans="1:15" ht="12.75">
      <c r="A11" s="52">
        <v>2009</v>
      </c>
      <c r="B11" s="17" t="s">
        <v>52</v>
      </c>
      <c r="C11" s="18">
        <v>79792</v>
      </c>
      <c r="D11" s="18">
        <v>84132</v>
      </c>
      <c r="E11" s="18">
        <v>82541</v>
      </c>
      <c r="F11" s="18">
        <v>73773</v>
      </c>
      <c r="G11" s="18">
        <v>73674</v>
      </c>
      <c r="H11" s="18">
        <v>74787</v>
      </c>
      <c r="I11" s="18">
        <v>78255</v>
      </c>
      <c r="J11" s="18">
        <v>79749</v>
      </c>
      <c r="K11" s="18">
        <v>113334</v>
      </c>
      <c r="L11" s="18">
        <v>160781</v>
      </c>
      <c r="M11" s="18">
        <v>113409</v>
      </c>
      <c r="N11" s="18">
        <v>97558</v>
      </c>
      <c r="O11" s="68">
        <v>1111786</v>
      </c>
    </row>
    <row r="12" spans="1:15" s="53" customFormat="1" ht="12.75">
      <c r="A12" s="14">
        <v>2010</v>
      </c>
      <c r="B12" s="17" t="s">
        <v>53</v>
      </c>
      <c r="C12" s="18">
        <v>97320</v>
      </c>
      <c r="D12" s="18">
        <v>97934</v>
      </c>
      <c r="E12" s="18">
        <v>104829</v>
      </c>
      <c r="F12" s="18">
        <v>108995</v>
      </c>
      <c r="G12" s="18">
        <v>91379</v>
      </c>
      <c r="H12" s="18">
        <v>83548</v>
      </c>
      <c r="I12" s="18">
        <v>104286</v>
      </c>
      <c r="J12" s="18">
        <v>78993</v>
      </c>
      <c r="K12" s="18">
        <v>213634</v>
      </c>
      <c r="L12" s="18">
        <v>225832</v>
      </c>
      <c r="M12" s="18">
        <v>175526</v>
      </c>
      <c r="N12" s="18">
        <v>162208</v>
      </c>
      <c r="O12" s="174">
        <v>1544484</v>
      </c>
    </row>
    <row r="13" spans="1:15" ht="12.75">
      <c r="A13" s="52">
        <v>2009</v>
      </c>
      <c r="B13" s="17" t="s">
        <v>53</v>
      </c>
      <c r="C13" s="18">
        <v>74122</v>
      </c>
      <c r="D13" s="18">
        <v>64529</v>
      </c>
      <c r="E13" s="18">
        <v>63698</v>
      </c>
      <c r="F13" s="18">
        <v>58017</v>
      </c>
      <c r="G13" s="18">
        <v>60058</v>
      </c>
      <c r="H13" s="18">
        <v>70710</v>
      </c>
      <c r="I13" s="18">
        <v>76263</v>
      </c>
      <c r="J13" s="18">
        <v>89288</v>
      </c>
      <c r="K13" s="18">
        <v>137956</v>
      </c>
      <c r="L13" s="18">
        <v>202262</v>
      </c>
      <c r="M13" s="18">
        <v>157487</v>
      </c>
      <c r="N13" s="18">
        <v>128873</v>
      </c>
      <c r="O13" s="68">
        <v>1183263</v>
      </c>
    </row>
    <row r="14" spans="1:15" s="53" customFormat="1" ht="12.75">
      <c r="A14" s="14">
        <v>2010</v>
      </c>
      <c r="B14" s="17" t="s">
        <v>54</v>
      </c>
      <c r="C14" s="18">
        <v>19942</v>
      </c>
      <c r="D14" s="18">
        <v>24606</v>
      </c>
      <c r="E14" s="18">
        <v>20702</v>
      </c>
      <c r="F14" s="18">
        <v>16986</v>
      </c>
      <c r="G14" s="18">
        <v>14168</v>
      </c>
      <c r="H14" s="18">
        <v>12508</v>
      </c>
      <c r="I14" s="18">
        <v>12092</v>
      </c>
      <c r="J14" s="18">
        <v>12872</v>
      </c>
      <c r="K14" s="18">
        <v>11963</v>
      </c>
      <c r="L14" s="18">
        <v>12748</v>
      </c>
      <c r="M14" s="18">
        <v>12262</v>
      </c>
      <c r="N14" s="18">
        <v>18671</v>
      </c>
      <c r="O14" s="174">
        <v>189520</v>
      </c>
    </row>
    <row r="15" spans="1:15" ht="12.75">
      <c r="A15" s="52">
        <v>2009</v>
      </c>
      <c r="B15" s="17" t="s">
        <v>54</v>
      </c>
      <c r="C15" s="18">
        <v>18811</v>
      </c>
      <c r="D15" s="18">
        <v>20193</v>
      </c>
      <c r="E15" s="18">
        <v>19352</v>
      </c>
      <c r="F15" s="18">
        <v>15426</v>
      </c>
      <c r="G15" s="18">
        <v>13109</v>
      </c>
      <c r="H15" s="18">
        <v>12436</v>
      </c>
      <c r="I15" s="18">
        <v>12666</v>
      </c>
      <c r="J15" s="18">
        <v>13906</v>
      </c>
      <c r="K15" s="18">
        <v>18263</v>
      </c>
      <c r="L15" s="18">
        <v>18371</v>
      </c>
      <c r="M15" s="18">
        <v>19771</v>
      </c>
      <c r="N15" s="18">
        <v>27035</v>
      </c>
      <c r="O15" s="68">
        <v>209337</v>
      </c>
    </row>
    <row r="16" spans="1:15" ht="12.75">
      <c r="A16" s="14">
        <v>2010</v>
      </c>
      <c r="B16" s="17" t="s">
        <v>55</v>
      </c>
      <c r="C16" s="18">
        <v>92744</v>
      </c>
      <c r="D16" s="18">
        <v>45902</v>
      </c>
      <c r="E16" s="18">
        <v>38568</v>
      </c>
      <c r="F16" s="18">
        <v>36939</v>
      </c>
      <c r="G16" s="18">
        <v>34850</v>
      </c>
      <c r="H16" s="18">
        <v>30357</v>
      </c>
      <c r="I16" s="18">
        <v>42974</v>
      </c>
      <c r="J16" s="18">
        <v>118230</v>
      </c>
      <c r="K16" s="18">
        <v>90101</v>
      </c>
      <c r="L16" s="18">
        <v>58236</v>
      </c>
      <c r="M16" s="18">
        <v>51666</v>
      </c>
      <c r="N16" s="18">
        <v>58162</v>
      </c>
      <c r="O16" s="174">
        <v>698728</v>
      </c>
    </row>
    <row r="17" spans="1:15" ht="12.75">
      <c r="A17" s="52">
        <v>2009</v>
      </c>
      <c r="B17" s="17" t="s">
        <v>55</v>
      </c>
      <c r="C17" s="18">
        <v>109493</v>
      </c>
      <c r="D17" s="18">
        <v>59262</v>
      </c>
      <c r="E17" s="18">
        <v>34822</v>
      </c>
      <c r="F17" s="18">
        <v>46500</v>
      </c>
      <c r="G17" s="18">
        <v>30752</v>
      </c>
      <c r="H17" s="18">
        <v>31875</v>
      </c>
      <c r="I17" s="18">
        <v>29928</v>
      </c>
      <c r="J17" s="18">
        <v>81244</v>
      </c>
      <c r="K17" s="18">
        <v>125996</v>
      </c>
      <c r="L17" s="18">
        <v>57922</v>
      </c>
      <c r="M17" s="18">
        <v>65607</v>
      </c>
      <c r="N17" s="18">
        <v>65762</v>
      </c>
      <c r="O17" s="68">
        <v>739164</v>
      </c>
    </row>
    <row r="18" spans="1:15" ht="12.75">
      <c r="A18" s="14">
        <v>2010</v>
      </c>
      <c r="B18" s="17" t="s">
        <v>153</v>
      </c>
      <c r="C18" s="18">
        <v>4499</v>
      </c>
      <c r="D18" s="18">
        <v>5655</v>
      </c>
      <c r="E18" s="18">
        <v>8964</v>
      </c>
      <c r="F18" s="18">
        <v>6797</v>
      </c>
      <c r="G18" s="18">
        <v>4567</v>
      </c>
      <c r="H18" s="18">
        <v>2547</v>
      </c>
      <c r="I18" s="18">
        <v>2882</v>
      </c>
      <c r="J18" s="18">
        <v>3649</v>
      </c>
      <c r="K18" s="18">
        <v>4190</v>
      </c>
      <c r="L18" s="18">
        <v>3259</v>
      </c>
      <c r="M18" s="18">
        <v>3536</v>
      </c>
      <c r="N18" s="18">
        <v>5699</v>
      </c>
      <c r="O18" s="174">
        <v>56242</v>
      </c>
    </row>
    <row r="19" spans="1:15" ht="12.75">
      <c r="A19" s="52">
        <v>2009</v>
      </c>
      <c r="B19" s="17" t="s">
        <v>56</v>
      </c>
      <c r="C19" s="18">
        <v>4598</v>
      </c>
      <c r="D19" s="18">
        <v>5730</v>
      </c>
      <c r="E19" s="18">
        <v>4271</v>
      </c>
      <c r="F19" s="18">
        <v>5900</v>
      </c>
      <c r="G19" s="18">
        <v>4634</v>
      </c>
      <c r="H19" s="18">
        <v>2360</v>
      </c>
      <c r="I19" s="18">
        <v>3068</v>
      </c>
      <c r="J19" s="18">
        <v>2779</v>
      </c>
      <c r="K19" s="18">
        <v>3468</v>
      </c>
      <c r="L19" s="18">
        <v>3345</v>
      </c>
      <c r="M19" s="18">
        <v>3592</v>
      </c>
      <c r="N19" s="18">
        <v>5404</v>
      </c>
      <c r="O19" s="68">
        <v>49150</v>
      </c>
    </row>
    <row r="20" spans="1:15" ht="14.25">
      <c r="A20" s="14">
        <v>2010</v>
      </c>
      <c r="B20" s="17" t="s">
        <v>126</v>
      </c>
      <c r="C20" s="19">
        <v>79602</v>
      </c>
      <c r="D20" s="19">
        <v>79107</v>
      </c>
      <c r="E20" s="19">
        <v>74465</v>
      </c>
      <c r="F20" s="19">
        <v>76930</v>
      </c>
      <c r="G20" s="19">
        <v>65766</v>
      </c>
      <c r="H20" s="19">
        <v>63212</v>
      </c>
      <c r="I20" s="19">
        <v>79160</v>
      </c>
      <c r="J20" s="19">
        <v>73317</v>
      </c>
      <c r="K20" s="19">
        <v>72571</v>
      </c>
      <c r="L20" s="19">
        <v>97373</v>
      </c>
      <c r="M20" s="19">
        <v>84307</v>
      </c>
      <c r="N20" s="19">
        <v>116498</v>
      </c>
      <c r="O20" s="175">
        <v>962309</v>
      </c>
    </row>
    <row r="21" spans="1:15" ht="14.25">
      <c r="A21" s="52">
        <v>2009</v>
      </c>
      <c r="B21" s="17" t="s">
        <v>126</v>
      </c>
      <c r="C21" s="19">
        <v>77745</v>
      </c>
      <c r="D21" s="19">
        <v>65402</v>
      </c>
      <c r="E21" s="19">
        <v>68129</v>
      </c>
      <c r="F21" s="19">
        <v>66528</v>
      </c>
      <c r="G21" s="19">
        <v>59779</v>
      </c>
      <c r="H21" s="19">
        <v>64369</v>
      </c>
      <c r="I21" s="19">
        <v>64589</v>
      </c>
      <c r="J21" s="19">
        <v>64823</v>
      </c>
      <c r="K21" s="19">
        <v>67113</v>
      </c>
      <c r="L21" s="19">
        <v>78246</v>
      </c>
      <c r="M21" s="19">
        <v>70626</v>
      </c>
      <c r="N21" s="19">
        <v>81458</v>
      </c>
      <c r="O21" s="69">
        <v>828808</v>
      </c>
    </row>
    <row r="22" spans="1:15" ht="14.25">
      <c r="A22" s="14">
        <v>2010</v>
      </c>
      <c r="B22" s="17" t="s">
        <v>57</v>
      </c>
      <c r="C22" s="19">
        <v>207987</v>
      </c>
      <c r="D22" s="19">
        <v>204797</v>
      </c>
      <c r="E22" s="19">
        <v>251795</v>
      </c>
      <c r="F22" s="19">
        <v>237243</v>
      </c>
      <c r="G22" s="19">
        <v>223123</v>
      </c>
      <c r="H22" s="19">
        <v>238220</v>
      </c>
      <c r="I22" s="19">
        <v>238765</v>
      </c>
      <c r="J22" s="19">
        <v>245276</v>
      </c>
      <c r="K22" s="19">
        <v>230913</v>
      </c>
      <c r="L22" s="19">
        <v>273435</v>
      </c>
      <c r="M22" s="19">
        <v>259527</v>
      </c>
      <c r="N22" s="19">
        <v>317657</v>
      </c>
      <c r="O22" s="175">
        <v>2928738</v>
      </c>
    </row>
    <row r="23" spans="1:15" ht="14.25">
      <c r="A23" s="52">
        <v>2009</v>
      </c>
      <c r="B23" s="17" t="s">
        <v>57</v>
      </c>
      <c r="C23" s="19">
        <v>184610</v>
      </c>
      <c r="D23" s="19">
        <v>170778</v>
      </c>
      <c r="E23" s="19">
        <v>184072</v>
      </c>
      <c r="F23" s="19">
        <v>185567</v>
      </c>
      <c r="G23" s="19">
        <v>184555</v>
      </c>
      <c r="H23" s="19">
        <v>194926</v>
      </c>
      <c r="I23" s="19">
        <v>217495</v>
      </c>
      <c r="J23" s="19">
        <v>210864</v>
      </c>
      <c r="K23" s="19">
        <v>213997</v>
      </c>
      <c r="L23" s="19">
        <v>251621</v>
      </c>
      <c r="M23" s="19">
        <v>239888</v>
      </c>
      <c r="N23" s="19">
        <v>263857</v>
      </c>
      <c r="O23" s="69">
        <v>2502229</v>
      </c>
    </row>
    <row r="24" spans="1:15" ht="15">
      <c r="A24" s="14">
        <v>2010</v>
      </c>
      <c r="B24" s="15" t="s">
        <v>12</v>
      </c>
      <c r="C24" s="16">
        <v>6464379</v>
      </c>
      <c r="D24" s="16">
        <v>6865144</v>
      </c>
      <c r="E24" s="16">
        <v>8075175</v>
      </c>
      <c r="F24" s="16">
        <v>7874172</v>
      </c>
      <c r="G24" s="16">
        <v>7649218</v>
      </c>
      <c r="H24" s="16">
        <v>7776190</v>
      </c>
      <c r="I24" s="16">
        <v>7942633</v>
      </c>
      <c r="J24" s="16">
        <v>7050645</v>
      </c>
      <c r="K24" s="16">
        <v>7618406</v>
      </c>
      <c r="L24" s="16">
        <v>8888094</v>
      </c>
      <c r="M24" s="16">
        <v>7817762</v>
      </c>
      <c r="N24" s="16">
        <v>9498849</v>
      </c>
      <c r="O24" s="176">
        <v>93520669</v>
      </c>
    </row>
    <row r="25" spans="1:15" ht="15">
      <c r="A25" s="52">
        <v>2009</v>
      </c>
      <c r="B25" s="15" t="s">
        <v>12</v>
      </c>
      <c r="C25" s="16">
        <v>5753393</v>
      </c>
      <c r="D25" s="16">
        <v>5729493</v>
      </c>
      <c r="E25" s="16">
        <v>6004896</v>
      </c>
      <c r="F25" s="16">
        <v>6349691</v>
      </c>
      <c r="G25" s="16">
        <v>6169731</v>
      </c>
      <c r="H25" s="16">
        <v>6949247</v>
      </c>
      <c r="I25" s="16">
        <v>7630560</v>
      </c>
      <c r="J25" s="16">
        <v>6436475</v>
      </c>
      <c r="K25" s="16">
        <v>6946917</v>
      </c>
      <c r="L25" s="16">
        <v>8303755</v>
      </c>
      <c r="M25" s="16">
        <v>7272186</v>
      </c>
      <c r="N25" s="16">
        <v>7765803</v>
      </c>
      <c r="O25" s="33">
        <v>81312147</v>
      </c>
    </row>
    <row r="26" spans="1:15" ht="12.75">
      <c r="A26" s="14">
        <v>2010</v>
      </c>
      <c r="B26" s="17" t="s">
        <v>58</v>
      </c>
      <c r="C26" s="18">
        <v>478821</v>
      </c>
      <c r="D26" s="18">
        <v>476053</v>
      </c>
      <c r="E26" s="18">
        <v>549026</v>
      </c>
      <c r="F26" s="18">
        <v>560255</v>
      </c>
      <c r="G26" s="18">
        <v>510178</v>
      </c>
      <c r="H26" s="18">
        <v>529449</v>
      </c>
      <c r="I26" s="18">
        <v>538749</v>
      </c>
      <c r="J26" s="18">
        <v>481610</v>
      </c>
      <c r="K26" s="18">
        <v>553372</v>
      </c>
      <c r="L26" s="18">
        <v>628472</v>
      </c>
      <c r="M26" s="18">
        <v>572105</v>
      </c>
      <c r="N26" s="18">
        <v>650209</v>
      </c>
      <c r="O26" s="174">
        <v>6528299</v>
      </c>
    </row>
    <row r="27" spans="1:15" ht="12.75">
      <c r="A27" s="52">
        <v>2009</v>
      </c>
      <c r="B27" s="17" t="s">
        <v>58</v>
      </c>
      <c r="C27" s="18">
        <v>397908</v>
      </c>
      <c r="D27" s="18">
        <v>370273</v>
      </c>
      <c r="E27" s="18">
        <v>416095</v>
      </c>
      <c r="F27" s="18">
        <v>453267</v>
      </c>
      <c r="G27" s="18">
        <v>425799</v>
      </c>
      <c r="H27" s="18">
        <v>446706</v>
      </c>
      <c r="I27" s="18">
        <v>474583</v>
      </c>
      <c r="J27" s="18">
        <v>438011</v>
      </c>
      <c r="K27" s="18">
        <v>477622</v>
      </c>
      <c r="L27" s="18">
        <v>589678</v>
      </c>
      <c r="M27" s="18">
        <v>513104</v>
      </c>
      <c r="N27" s="18">
        <v>510594</v>
      </c>
      <c r="O27" s="68">
        <v>5513638</v>
      </c>
    </row>
    <row r="28" spans="1:15" ht="12.75">
      <c r="A28" s="14">
        <v>2010</v>
      </c>
      <c r="B28" s="17" t="s">
        <v>59</v>
      </c>
      <c r="C28" s="18">
        <v>76294</v>
      </c>
      <c r="D28" s="18">
        <v>79688</v>
      </c>
      <c r="E28" s="18">
        <v>91319</v>
      </c>
      <c r="F28" s="18">
        <v>99030</v>
      </c>
      <c r="G28" s="18">
        <v>85360</v>
      </c>
      <c r="H28" s="18">
        <v>99753</v>
      </c>
      <c r="I28" s="18">
        <v>129543</v>
      </c>
      <c r="J28" s="18">
        <v>115814</v>
      </c>
      <c r="K28" s="18">
        <v>113205</v>
      </c>
      <c r="L28" s="18">
        <v>143912</v>
      </c>
      <c r="M28" s="18">
        <v>109532</v>
      </c>
      <c r="N28" s="18">
        <v>128855</v>
      </c>
      <c r="O28" s="174">
        <v>1272305</v>
      </c>
    </row>
    <row r="29" spans="1:15" ht="12.75">
      <c r="A29" s="52">
        <v>2009</v>
      </c>
      <c r="B29" s="17" t="s">
        <v>59</v>
      </c>
      <c r="C29" s="18">
        <v>73620</v>
      </c>
      <c r="D29" s="18">
        <v>79283</v>
      </c>
      <c r="E29" s="18">
        <v>65014</v>
      </c>
      <c r="F29" s="18">
        <v>77514</v>
      </c>
      <c r="G29" s="18">
        <v>68579</v>
      </c>
      <c r="H29" s="18">
        <v>85852</v>
      </c>
      <c r="I29" s="18">
        <v>107271</v>
      </c>
      <c r="J29" s="18">
        <v>94293</v>
      </c>
      <c r="K29" s="18">
        <v>96243</v>
      </c>
      <c r="L29" s="18">
        <v>96421</v>
      </c>
      <c r="M29" s="18">
        <v>105038</v>
      </c>
      <c r="N29" s="18">
        <v>127511</v>
      </c>
      <c r="O29" s="68">
        <v>1076640</v>
      </c>
    </row>
    <row r="30" spans="1:15" s="53" customFormat="1" ht="12.75">
      <c r="A30" s="14">
        <v>2010</v>
      </c>
      <c r="B30" s="17" t="s">
        <v>60</v>
      </c>
      <c r="C30" s="18">
        <v>77658</v>
      </c>
      <c r="D30" s="18">
        <v>80596</v>
      </c>
      <c r="E30" s="18">
        <v>101550</v>
      </c>
      <c r="F30" s="18">
        <v>100311</v>
      </c>
      <c r="G30" s="18">
        <v>95767</v>
      </c>
      <c r="H30" s="18">
        <v>96787</v>
      </c>
      <c r="I30" s="18">
        <v>104028</v>
      </c>
      <c r="J30" s="18">
        <v>111882</v>
      </c>
      <c r="K30" s="18">
        <v>103609</v>
      </c>
      <c r="L30" s="18">
        <v>140064</v>
      </c>
      <c r="M30" s="18">
        <v>130487</v>
      </c>
      <c r="N30" s="18">
        <v>143650</v>
      </c>
      <c r="O30" s="174">
        <v>1286389</v>
      </c>
    </row>
    <row r="31" spans="1:15" ht="12.75">
      <c r="A31" s="52">
        <v>2009</v>
      </c>
      <c r="B31" s="17" t="s">
        <v>60</v>
      </c>
      <c r="C31" s="18">
        <v>63575</v>
      </c>
      <c r="D31" s="18">
        <v>65441</v>
      </c>
      <c r="E31" s="18">
        <v>77797</v>
      </c>
      <c r="F31" s="18">
        <v>86752</v>
      </c>
      <c r="G31" s="18">
        <v>81567</v>
      </c>
      <c r="H31" s="18">
        <v>87147</v>
      </c>
      <c r="I31" s="18">
        <v>97257</v>
      </c>
      <c r="J31" s="18">
        <v>93677</v>
      </c>
      <c r="K31" s="18">
        <v>95313</v>
      </c>
      <c r="L31" s="18">
        <v>119031</v>
      </c>
      <c r="M31" s="18">
        <v>116923</v>
      </c>
      <c r="N31" s="18">
        <v>101550</v>
      </c>
      <c r="O31" s="68">
        <v>1086031</v>
      </c>
    </row>
    <row r="32" spans="1:15" ht="14.25">
      <c r="A32" s="14">
        <v>2010</v>
      </c>
      <c r="B32" s="17" t="s">
        <v>93</v>
      </c>
      <c r="C32" s="19">
        <v>838362</v>
      </c>
      <c r="D32" s="19">
        <v>835821</v>
      </c>
      <c r="E32" s="19">
        <v>1023364</v>
      </c>
      <c r="F32" s="19">
        <v>1074398</v>
      </c>
      <c r="G32" s="19">
        <v>1038252</v>
      </c>
      <c r="H32" s="19">
        <v>1044498</v>
      </c>
      <c r="I32" s="19">
        <v>1085086</v>
      </c>
      <c r="J32" s="19">
        <v>1078842</v>
      </c>
      <c r="K32" s="19">
        <v>964882</v>
      </c>
      <c r="L32" s="19">
        <v>1146112</v>
      </c>
      <c r="M32" s="19">
        <v>1150140</v>
      </c>
      <c r="N32" s="19">
        <v>1440665</v>
      </c>
      <c r="O32" s="177">
        <v>12720421</v>
      </c>
    </row>
    <row r="33" spans="1:15" ht="14.25">
      <c r="A33" s="52">
        <v>2009</v>
      </c>
      <c r="B33" s="17" t="s">
        <v>93</v>
      </c>
      <c r="C33" s="19">
        <v>569940</v>
      </c>
      <c r="D33" s="19">
        <v>583023</v>
      </c>
      <c r="E33" s="19">
        <v>586736</v>
      </c>
      <c r="F33" s="19">
        <v>762528</v>
      </c>
      <c r="G33" s="19">
        <v>740127</v>
      </c>
      <c r="H33" s="19">
        <v>855709</v>
      </c>
      <c r="I33" s="19">
        <v>986047</v>
      </c>
      <c r="J33" s="19">
        <v>921066</v>
      </c>
      <c r="K33" s="19">
        <v>842720</v>
      </c>
      <c r="L33" s="19">
        <v>1025939</v>
      </c>
      <c r="M33" s="19">
        <v>851832</v>
      </c>
      <c r="N33" s="19">
        <v>935229</v>
      </c>
      <c r="O33" s="70">
        <v>9660896</v>
      </c>
    </row>
    <row r="34" spans="1:15" ht="12.75">
      <c r="A34" s="14">
        <v>2010</v>
      </c>
      <c r="B34" s="17" t="s">
        <v>61</v>
      </c>
      <c r="C34" s="18">
        <v>1159649</v>
      </c>
      <c r="D34" s="18">
        <v>1139707</v>
      </c>
      <c r="E34" s="18">
        <v>1234470</v>
      </c>
      <c r="F34" s="18">
        <v>1195380</v>
      </c>
      <c r="G34" s="18">
        <v>1053917</v>
      </c>
      <c r="H34" s="18">
        <v>1165282</v>
      </c>
      <c r="I34" s="18">
        <v>1371227</v>
      </c>
      <c r="J34" s="18">
        <v>1170754</v>
      </c>
      <c r="K34" s="18">
        <v>1135802</v>
      </c>
      <c r="L34" s="18">
        <v>1361000</v>
      </c>
      <c r="M34" s="18">
        <v>1193341</v>
      </c>
      <c r="N34" s="18">
        <v>1463625</v>
      </c>
      <c r="O34" s="174">
        <v>14644153</v>
      </c>
    </row>
    <row r="35" spans="1:15" ht="12.75">
      <c r="A35" s="52">
        <v>2009</v>
      </c>
      <c r="B35" s="17" t="s">
        <v>61</v>
      </c>
      <c r="C35" s="18">
        <v>1144574</v>
      </c>
      <c r="D35" s="18">
        <v>959895</v>
      </c>
      <c r="E35" s="18">
        <v>970575</v>
      </c>
      <c r="F35" s="18">
        <v>990356</v>
      </c>
      <c r="G35" s="18">
        <v>989943</v>
      </c>
      <c r="H35" s="18">
        <v>1105653</v>
      </c>
      <c r="I35" s="18">
        <v>1262723</v>
      </c>
      <c r="J35" s="18">
        <v>1106981</v>
      </c>
      <c r="K35" s="18">
        <v>1021941</v>
      </c>
      <c r="L35" s="18">
        <v>1305860</v>
      </c>
      <c r="M35" s="18">
        <v>1206182</v>
      </c>
      <c r="N35" s="18">
        <v>1237021</v>
      </c>
      <c r="O35" s="68">
        <v>13301704</v>
      </c>
    </row>
    <row r="36" spans="1:15" ht="12.75">
      <c r="A36" s="14">
        <v>2010</v>
      </c>
      <c r="B36" s="17" t="s">
        <v>135</v>
      </c>
      <c r="C36" s="18">
        <v>1389797</v>
      </c>
      <c r="D36" s="18">
        <v>1435069</v>
      </c>
      <c r="E36" s="18">
        <v>1694575</v>
      </c>
      <c r="F36" s="18">
        <v>1411152</v>
      </c>
      <c r="G36" s="18">
        <v>1407546</v>
      </c>
      <c r="H36" s="18">
        <v>1424204</v>
      </c>
      <c r="I36" s="18">
        <v>1383693</v>
      </c>
      <c r="J36" s="18">
        <v>1016301</v>
      </c>
      <c r="K36" s="18">
        <v>1483530</v>
      </c>
      <c r="L36" s="18">
        <v>1694241</v>
      </c>
      <c r="M36" s="18">
        <v>1328073</v>
      </c>
      <c r="N36" s="18">
        <v>1714627</v>
      </c>
      <c r="O36" s="174">
        <v>17382809</v>
      </c>
    </row>
    <row r="37" spans="1:15" ht="12.75">
      <c r="A37" s="52">
        <v>2009</v>
      </c>
      <c r="B37" s="17" t="s">
        <v>135</v>
      </c>
      <c r="C37" s="18">
        <v>858517</v>
      </c>
      <c r="D37" s="18">
        <v>953072</v>
      </c>
      <c r="E37" s="18">
        <v>1166595</v>
      </c>
      <c r="F37" s="18">
        <v>1061076</v>
      </c>
      <c r="G37" s="18">
        <v>1214922</v>
      </c>
      <c r="H37" s="18">
        <v>1375663</v>
      </c>
      <c r="I37" s="18">
        <v>1471682</v>
      </c>
      <c r="J37" s="18">
        <v>955715</v>
      </c>
      <c r="K37" s="18">
        <v>1452602</v>
      </c>
      <c r="L37" s="18">
        <v>1596721</v>
      </c>
      <c r="M37" s="18">
        <v>1399495</v>
      </c>
      <c r="N37" s="18">
        <v>1537121</v>
      </c>
      <c r="O37" s="68">
        <v>15043181</v>
      </c>
    </row>
    <row r="38" spans="1:15" ht="12.75">
      <c r="A38" s="14">
        <v>2010</v>
      </c>
      <c r="B38" s="17" t="s">
        <v>138</v>
      </c>
      <c r="C38" s="18">
        <v>42252</v>
      </c>
      <c r="D38" s="18">
        <v>73229</v>
      </c>
      <c r="E38" s="18">
        <v>102346</v>
      </c>
      <c r="F38" s="18">
        <v>80240</v>
      </c>
      <c r="G38" s="18">
        <v>165025</v>
      </c>
      <c r="H38" s="18">
        <v>187045</v>
      </c>
      <c r="I38" s="18">
        <v>173505</v>
      </c>
      <c r="J38" s="18">
        <v>70032</v>
      </c>
      <c r="K38" s="18">
        <v>34396</v>
      </c>
      <c r="L38" s="18">
        <v>68398</v>
      </c>
      <c r="M38" s="18">
        <v>73441</v>
      </c>
      <c r="N38" s="18">
        <v>48554</v>
      </c>
      <c r="O38" s="174">
        <v>1118462</v>
      </c>
    </row>
    <row r="39" spans="1:15" ht="12.75">
      <c r="A39" s="52">
        <v>2009</v>
      </c>
      <c r="B39" s="17" t="s">
        <v>138</v>
      </c>
      <c r="C39" s="18">
        <v>144580</v>
      </c>
      <c r="D39" s="18">
        <v>143976</v>
      </c>
      <c r="E39" s="18">
        <v>92185</v>
      </c>
      <c r="F39" s="18">
        <v>177243</v>
      </c>
      <c r="G39" s="18">
        <v>117167</v>
      </c>
      <c r="H39" s="18">
        <v>186945</v>
      </c>
      <c r="I39" s="18">
        <v>210933</v>
      </c>
      <c r="J39" s="18">
        <v>146798</v>
      </c>
      <c r="K39" s="18">
        <v>187908</v>
      </c>
      <c r="L39" s="18">
        <v>170001</v>
      </c>
      <c r="M39" s="18">
        <v>38185</v>
      </c>
      <c r="N39" s="18">
        <v>215985</v>
      </c>
      <c r="O39" s="68">
        <v>1831905</v>
      </c>
    </row>
    <row r="40" spans="1:15" ht="12.75">
      <c r="A40" s="14">
        <v>2010</v>
      </c>
      <c r="B40" s="17" t="s">
        <v>127</v>
      </c>
      <c r="C40" s="18">
        <v>623382</v>
      </c>
      <c r="D40" s="18">
        <v>709005</v>
      </c>
      <c r="E40" s="18">
        <v>798188</v>
      </c>
      <c r="F40" s="18">
        <v>821046</v>
      </c>
      <c r="G40" s="18">
        <v>773813</v>
      </c>
      <c r="H40" s="18">
        <v>793798</v>
      </c>
      <c r="I40" s="18">
        <v>732449</v>
      </c>
      <c r="J40" s="18">
        <v>736304</v>
      </c>
      <c r="K40" s="18">
        <v>813591</v>
      </c>
      <c r="L40" s="18">
        <v>948814</v>
      </c>
      <c r="M40" s="18">
        <v>917302</v>
      </c>
      <c r="N40" s="18">
        <v>962847</v>
      </c>
      <c r="O40" s="174">
        <v>9630539</v>
      </c>
    </row>
    <row r="41" spans="1:15" ht="12.75">
      <c r="A41" s="52">
        <v>2009</v>
      </c>
      <c r="B41" s="17" t="s">
        <v>127</v>
      </c>
      <c r="C41" s="18">
        <v>545664</v>
      </c>
      <c r="D41" s="18">
        <v>564528</v>
      </c>
      <c r="E41" s="18">
        <v>603201</v>
      </c>
      <c r="F41" s="18">
        <v>610880</v>
      </c>
      <c r="G41" s="18">
        <v>600814</v>
      </c>
      <c r="H41" s="18">
        <v>684800</v>
      </c>
      <c r="I41" s="18">
        <v>775395</v>
      </c>
      <c r="J41" s="18">
        <v>708091</v>
      </c>
      <c r="K41" s="18">
        <v>789420</v>
      </c>
      <c r="L41" s="18">
        <v>911260</v>
      </c>
      <c r="M41" s="18">
        <v>848111</v>
      </c>
      <c r="N41" s="18">
        <v>915866</v>
      </c>
      <c r="O41" s="68">
        <v>8558030</v>
      </c>
    </row>
    <row r="42" spans="1:15" ht="12.75">
      <c r="A42" s="14">
        <v>2010</v>
      </c>
      <c r="B42" s="17" t="s">
        <v>62</v>
      </c>
      <c r="C42" s="18">
        <v>400715</v>
      </c>
      <c r="D42" s="18">
        <v>473176</v>
      </c>
      <c r="E42" s="18">
        <v>518417</v>
      </c>
      <c r="F42" s="18">
        <v>553706</v>
      </c>
      <c r="G42" s="18">
        <v>536200</v>
      </c>
      <c r="H42" s="18">
        <v>546233</v>
      </c>
      <c r="I42" s="18">
        <v>532279</v>
      </c>
      <c r="J42" s="18">
        <v>497552</v>
      </c>
      <c r="K42" s="18">
        <v>501151</v>
      </c>
      <c r="L42" s="18">
        <v>604293</v>
      </c>
      <c r="M42" s="18">
        <v>502663</v>
      </c>
      <c r="N42" s="18">
        <v>689404</v>
      </c>
      <c r="O42" s="174">
        <v>6355791</v>
      </c>
    </row>
    <row r="43" spans="1:15" ht="12.75">
      <c r="A43" s="52">
        <v>2009</v>
      </c>
      <c r="B43" s="17" t="s">
        <v>62</v>
      </c>
      <c r="C43" s="18">
        <v>408806</v>
      </c>
      <c r="D43" s="18">
        <v>427634</v>
      </c>
      <c r="E43" s="18">
        <v>457264</v>
      </c>
      <c r="F43" s="18">
        <v>467121</v>
      </c>
      <c r="G43" s="18">
        <v>455630</v>
      </c>
      <c r="H43" s="18">
        <v>484713</v>
      </c>
      <c r="I43" s="18">
        <v>492162</v>
      </c>
      <c r="J43" s="18">
        <v>433773</v>
      </c>
      <c r="K43" s="18">
        <v>430345</v>
      </c>
      <c r="L43" s="18">
        <v>530395</v>
      </c>
      <c r="M43" s="18">
        <v>481852</v>
      </c>
      <c r="N43" s="18">
        <v>538194</v>
      </c>
      <c r="O43" s="68">
        <v>5607888</v>
      </c>
    </row>
    <row r="44" spans="1:15" ht="12.75">
      <c r="A44" s="14">
        <v>2010</v>
      </c>
      <c r="B44" s="17" t="s">
        <v>95</v>
      </c>
      <c r="C44" s="18">
        <v>390919</v>
      </c>
      <c r="D44" s="18">
        <v>440498</v>
      </c>
      <c r="E44" s="18">
        <v>491496</v>
      </c>
      <c r="F44" s="18">
        <v>490231</v>
      </c>
      <c r="G44" s="18">
        <v>440196</v>
      </c>
      <c r="H44" s="18">
        <v>472166</v>
      </c>
      <c r="I44" s="18">
        <v>498305</v>
      </c>
      <c r="J44" s="18">
        <v>467141</v>
      </c>
      <c r="K44" s="18">
        <v>482018</v>
      </c>
      <c r="L44" s="18">
        <v>551609</v>
      </c>
      <c r="M44" s="18">
        <v>499795</v>
      </c>
      <c r="N44" s="18">
        <v>572516</v>
      </c>
      <c r="O44" s="174">
        <v>5796890</v>
      </c>
    </row>
    <row r="45" spans="1:15" ht="12.75">
      <c r="A45" s="52">
        <v>2009</v>
      </c>
      <c r="B45" s="17" t="s">
        <v>95</v>
      </c>
      <c r="C45" s="18">
        <v>298005</v>
      </c>
      <c r="D45" s="18">
        <v>295327</v>
      </c>
      <c r="E45" s="18">
        <v>317724</v>
      </c>
      <c r="F45" s="18">
        <v>342927</v>
      </c>
      <c r="G45" s="18">
        <v>330750</v>
      </c>
      <c r="H45" s="18">
        <v>379129</v>
      </c>
      <c r="I45" s="18">
        <v>402604</v>
      </c>
      <c r="J45" s="18">
        <v>374205</v>
      </c>
      <c r="K45" s="18">
        <v>392796</v>
      </c>
      <c r="L45" s="18">
        <v>474257</v>
      </c>
      <c r="M45" s="18">
        <v>442629</v>
      </c>
      <c r="N45" s="18">
        <v>443973</v>
      </c>
      <c r="O45" s="68">
        <v>4494326</v>
      </c>
    </row>
    <row r="46" spans="1:15" ht="12.75">
      <c r="A46" s="14">
        <v>2010</v>
      </c>
      <c r="B46" s="17" t="s">
        <v>94</v>
      </c>
      <c r="C46" s="18">
        <v>681949</v>
      </c>
      <c r="D46" s="18">
        <v>801247</v>
      </c>
      <c r="E46" s="18">
        <v>1045855</v>
      </c>
      <c r="F46" s="18">
        <v>1077904</v>
      </c>
      <c r="G46" s="18">
        <v>1177034</v>
      </c>
      <c r="H46" s="18">
        <v>1061463</v>
      </c>
      <c r="I46" s="18">
        <v>1018076</v>
      </c>
      <c r="J46" s="18">
        <v>950882</v>
      </c>
      <c r="K46" s="18">
        <v>1081161</v>
      </c>
      <c r="L46" s="18">
        <v>1174785</v>
      </c>
      <c r="M46" s="18">
        <v>957738</v>
      </c>
      <c r="N46" s="18">
        <v>1274235</v>
      </c>
      <c r="O46" s="174">
        <v>12302328</v>
      </c>
    </row>
    <row r="47" spans="1:15" ht="12.75">
      <c r="A47" s="52">
        <v>2009</v>
      </c>
      <c r="B47" s="17" t="s">
        <v>94</v>
      </c>
      <c r="C47" s="18">
        <v>970021</v>
      </c>
      <c r="D47" s="18">
        <v>998051</v>
      </c>
      <c r="E47" s="18">
        <v>931671</v>
      </c>
      <c r="F47" s="18">
        <v>970984</v>
      </c>
      <c r="G47" s="18">
        <v>820726</v>
      </c>
      <c r="H47" s="18">
        <v>888699</v>
      </c>
      <c r="I47" s="18">
        <v>968737</v>
      </c>
      <c r="J47" s="18">
        <v>810157</v>
      </c>
      <c r="K47" s="18">
        <v>824810</v>
      </c>
      <c r="L47" s="18">
        <v>1084559</v>
      </c>
      <c r="M47" s="18">
        <v>912760</v>
      </c>
      <c r="N47" s="18">
        <v>848252</v>
      </c>
      <c r="O47" s="68">
        <v>11029428</v>
      </c>
    </row>
    <row r="48" spans="1:15" ht="12.75">
      <c r="A48" s="14">
        <v>2010</v>
      </c>
      <c r="B48" s="17" t="s">
        <v>63</v>
      </c>
      <c r="C48" s="18">
        <v>233569</v>
      </c>
      <c r="D48" s="18">
        <v>239545</v>
      </c>
      <c r="E48" s="18">
        <v>301050</v>
      </c>
      <c r="F48" s="18">
        <v>290003</v>
      </c>
      <c r="G48" s="18">
        <v>268788</v>
      </c>
      <c r="H48" s="18">
        <v>263922</v>
      </c>
      <c r="I48" s="18">
        <v>278104</v>
      </c>
      <c r="J48" s="18">
        <v>259534</v>
      </c>
      <c r="K48" s="18">
        <v>254429</v>
      </c>
      <c r="L48" s="18">
        <v>295200</v>
      </c>
      <c r="M48" s="18">
        <v>246130</v>
      </c>
      <c r="N48" s="18">
        <v>286125</v>
      </c>
      <c r="O48" s="174">
        <v>3216400</v>
      </c>
    </row>
    <row r="49" spans="1:15" ht="12.75">
      <c r="A49" s="52">
        <v>2009</v>
      </c>
      <c r="B49" s="17" t="s">
        <v>63</v>
      </c>
      <c r="C49" s="18">
        <v>202652</v>
      </c>
      <c r="D49" s="18">
        <v>216350</v>
      </c>
      <c r="E49" s="18">
        <v>238799</v>
      </c>
      <c r="F49" s="18">
        <v>255617</v>
      </c>
      <c r="G49" s="18">
        <v>244185</v>
      </c>
      <c r="H49" s="18">
        <v>292127</v>
      </c>
      <c r="I49" s="18">
        <v>298037</v>
      </c>
      <c r="J49" s="18">
        <v>277609</v>
      </c>
      <c r="K49" s="18">
        <v>250866</v>
      </c>
      <c r="L49" s="18">
        <v>285018</v>
      </c>
      <c r="M49" s="18">
        <v>252005</v>
      </c>
      <c r="N49" s="18">
        <v>271720</v>
      </c>
      <c r="O49" s="68">
        <v>3084987</v>
      </c>
    </row>
    <row r="50" spans="1:15" ht="12.75">
      <c r="A50" s="14">
        <v>2010</v>
      </c>
      <c r="B50" s="17" t="s">
        <v>66</v>
      </c>
      <c r="C50" s="18">
        <v>66086</v>
      </c>
      <c r="D50" s="18">
        <v>77441</v>
      </c>
      <c r="E50" s="18">
        <v>116762</v>
      </c>
      <c r="F50" s="18">
        <v>113148</v>
      </c>
      <c r="G50" s="18">
        <v>91388</v>
      </c>
      <c r="H50" s="18">
        <v>86026</v>
      </c>
      <c r="I50" s="18">
        <v>91222</v>
      </c>
      <c r="J50" s="18">
        <v>89722</v>
      </c>
      <c r="K50" s="18">
        <v>94686</v>
      </c>
      <c r="L50" s="18">
        <v>127131</v>
      </c>
      <c r="M50" s="18">
        <v>133177</v>
      </c>
      <c r="N50" s="18">
        <v>119107</v>
      </c>
      <c r="O50" s="174">
        <v>1205896</v>
      </c>
    </row>
    <row r="51" spans="1:15" ht="12.75">
      <c r="A51" s="52">
        <v>2009</v>
      </c>
      <c r="B51" s="17" t="s">
        <v>66</v>
      </c>
      <c r="C51" s="18">
        <v>72104</v>
      </c>
      <c r="D51" s="18">
        <v>69286</v>
      </c>
      <c r="E51" s="18">
        <v>77258</v>
      </c>
      <c r="F51" s="18">
        <v>88868</v>
      </c>
      <c r="G51" s="18">
        <v>75024</v>
      </c>
      <c r="H51" s="18">
        <v>72763</v>
      </c>
      <c r="I51" s="18">
        <v>79702</v>
      </c>
      <c r="J51" s="18">
        <v>72737</v>
      </c>
      <c r="K51" s="18">
        <v>81915</v>
      </c>
      <c r="L51" s="18">
        <v>110889</v>
      </c>
      <c r="M51" s="18">
        <v>99520</v>
      </c>
      <c r="N51" s="18">
        <v>78407</v>
      </c>
      <c r="O51" s="68">
        <v>978473</v>
      </c>
    </row>
    <row r="52" spans="1:15" ht="12.75">
      <c r="A52" s="14">
        <v>2010</v>
      </c>
      <c r="B52" s="17" t="s">
        <v>64</v>
      </c>
      <c r="C52" s="18">
        <v>4924</v>
      </c>
      <c r="D52" s="18">
        <v>4070</v>
      </c>
      <c r="E52" s="18">
        <v>6757</v>
      </c>
      <c r="F52" s="18">
        <v>7370</v>
      </c>
      <c r="G52" s="18">
        <v>5753</v>
      </c>
      <c r="H52" s="18">
        <v>5565</v>
      </c>
      <c r="I52" s="18">
        <v>6366</v>
      </c>
      <c r="J52" s="18">
        <v>4276</v>
      </c>
      <c r="K52" s="18">
        <v>2575</v>
      </c>
      <c r="L52" s="18">
        <v>4064</v>
      </c>
      <c r="M52" s="18">
        <v>3838</v>
      </c>
      <c r="N52" s="18">
        <v>4431</v>
      </c>
      <c r="O52" s="174">
        <v>59989</v>
      </c>
    </row>
    <row r="53" spans="1:15" ht="12.75">
      <c r="A53" s="52">
        <v>2009</v>
      </c>
      <c r="B53" s="17" t="s">
        <v>64</v>
      </c>
      <c r="C53" s="18">
        <v>3427</v>
      </c>
      <c r="D53" s="18">
        <v>3352</v>
      </c>
      <c r="E53" s="18">
        <v>3982</v>
      </c>
      <c r="F53" s="18">
        <v>4556</v>
      </c>
      <c r="G53" s="18">
        <v>4499</v>
      </c>
      <c r="H53" s="18">
        <v>3340</v>
      </c>
      <c r="I53" s="18">
        <v>3427</v>
      </c>
      <c r="J53" s="18">
        <v>3362</v>
      </c>
      <c r="K53" s="18">
        <v>2417</v>
      </c>
      <c r="L53" s="18">
        <v>3727</v>
      </c>
      <c r="M53" s="18">
        <v>4550</v>
      </c>
      <c r="N53" s="18">
        <v>4380</v>
      </c>
      <c r="O53" s="68">
        <v>45019</v>
      </c>
    </row>
    <row r="54" spans="1:15" ht="15">
      <c r="A54" s="14">
        <v>2010</v>
      </c>
      <c r="B54" s="15" t="s">
        <v>20</v>
      </c>
      <c r="C54" s="16">
        <v>270417</v>
      </c>
      <c r="D54" s="16">
        <v>202701</v>
      </c>
      <c r="E54" s="16">
        <v>242158</v>
      </c>
      <c r="F54" s="16">
        <v>342336</v>
      </c>
      <c r="G54" s="16">
        <v>337653</v>
      </c>
      <c r="H54" s="16">
        <v>344045</v>
      </c>
      <c r="I54" s="16">
        <v>339657</v>
      </c>
      <c r="J54" s="16">
        <v>326853</v>
      </c>
      <c r="K54" s="16">
        <v>289496</v>
      </c>
      <c r="L54" s="16">
        <v>359014</v>
      </c>
      <c r="M54" s="16">
        <v>260613</v>
      </c>
      <c r="N54" s="16">
        <v>343931</v>
      </c>
      <c r="O54" s="176">
        <v>3658875</v>
      </c>
    </row>
    <row r="55" spans="1:15" ht="15">
      <c r="A55" s="52">
        <v>2009</v>
      </c>
      <c r="B55" s="15" t="s">
        <v>20</v>
      </c>
      <c r="C55" s="16">
        <v>155689</v>
      </c>
      <c r="D55" s="16">
        <v>120791</v>
      </c>
      <c r="E55" s="16">
        <v>145124</v>
      </c>
      <c r="F55" s="16">
        <v>170123</v>
      </c>
      <c r="G55" s="16">
        <v>180950</v>
      </c>
      <c r="H55" s="16">
        <v>223576</v>
      </c>
      <c r="I55" s="16">
        <v>257922</v>
      </c>
      <c r="J55" s="16">
        <v>231876</v>
      </c>
      <c r="K55" s="16">
        <v>260057</v>
      </c>
      <c r="L55" s="16">
        <v>213925</v>
      </c>
      <c r="M55" s="16">
        <v>241566</v>
      </c>
      <c r="N55" s="16">
        <v>306827</v>
      </c>
      <c r="O55" s="33">
        <v>2508425</v>
      </c>
    </row>
    <row r="56" spans="1:15" ht="12.75">
      <c r="A56" s="14">
        <v>2010</v>
      </c>
      <c r="B56" s="17" t="s">
        <v>65</v>
      </c>
      <c r="C56" s="18">
        <v>270417</v>
      </c>
      <c r="D56" s="18">
        <v>202701</v>
      </c>
      <c r="E56" s="18">
        <v>242158</v>
      </c>
      <c r="F56" s="18">
        <v>342336</v>
      </c>
      <c r="G56" s="18">
        <v>337653</v>
      </c>
      <c r="H56" s="18">
        <v>344045</v>
      </c>
      <c r="I56" s="18">
        <v>339657</v>
      </c>
      <c r="J56" s="18">
        <v>326853</v>
      </c>
      <c r="K56" s="18">
        <v>289496</v>
      </c>
      <c r="L56" s="18">
        <v>359014</v>
      </c>
      <c r="M56" s="18">
        <v>260613</v>
      </c>
      <c r="N56" s="18">
        <v>343931</v>
      </c>
      <c r="O56" s="174">
        <v>3658875</v>
      </c>
    </row>
    <row r="57" spans="1:15" ht="13.5" thickBot="1">
      <c r="A57" s="52">
        <v>2009</v>
      </c>
      <c r="B57" s="17" t="s">
        <v>65</v>
      </c>
      <c r="C57" s="18">
        <v>155689</v>
      </c>
      <c r="D57" s="18">
        <v>120791</v>
      </c>
      <c r="E57" s="18">
        <v>145124</v>
      </c>
      <c r="F57" s="18">
        <v>170123</v>
      </c>
      <c r="G57" s="18">
        <v>180950</v>
      </c>
      <c r="H57" s="18">
        <v>223576</v>
      </c>
      <c r="I57" s="18">
        <v>257922</v>
      </c>
      <c r="J57" s="18">
        <v>231876</v>
      </c>
      <c r="K57" s="18">
        <v>260057</v>
      </c>
      <c r="L57" s="18">
        <v>213925</v>
      </c>
      <c r="M57" s="18">
        <v>241566</v>
      </c>
      <c r="N57" s="18">
        <v>306827</v>
      </c>
      <c r="O57" s="68">
        <v>2508425</v>
      </c>
    </row>
    <row r="58" spans="1:15" ht="15.75" thickBot="1">
      <c r="A58" s="14">
        <v>2002</v>
      </c>
      <c r="B58" s="20" t="s">
        <v>21</v>
      </c>
      <c r="C58" s="21">
        <v>2607319.6610000003</v>
      </c>
      <c r="D58" s="21">
        <v>2383772.9540000013</v>
      </c>
      <c r="E58" s="21">
        <v>2918943.521000001</v>
      </c>
      <c r="F58" s="21">
        <v>2742857.9220000007</v>
      </c>
      <c r="G58" s="21">
        <v>3000325.242999999</v>
      </c>
      <c r="H58" s="21">
        <v>2770693.8810000005</v>
      </c>
      <c r="I58" s="21">
        <v>3103851.862000001</v>
      </c>
      <c r="J58" s="21">
        <v>2975888.974000001</v>
      </c>
      <c r="K58" s="21">
        <v>3218206.861000001</v>
      </c>
      <c r="L58" s="21">
        <v>3501128.02</v>
      </c>
      <c r="M58" s="21">
        <v>3593604.8959999993</v>
      </c>
      <c r="N58" s="21">
        <v>3242495.233999999</v>
      </c>
      <c r="O58" s="34">
        <v>36059089.029</v>
      </c>
    </row>
    <row r="59" spans="1:15" ht="15.75" thickBot="1">
      <c r="A59" s="14">
        <v>2003</v>
      </c>
      <c r="B59" s="20" t="s">
        <v>21</v>
      </c>
      <c r="C59" s="21">
        <v>3533705.5820000004</v>
      </c>
      <c r="D59" s="21">
        <v>2923460.39</v>
      </c>
      <c r="E59" s="21">
        <v>3908255.9910000004</v>
      </c>
      <c r="F59" s="21">
        <v>3662183.449000002</v>
      </c>
      <c r="G59" s="21">
        <v>3860471.3</v>
      </c>
      <c r="H59" s="21">
        <v>3796113.5220000003</v>
      </c>
      <c r="I59" s="21">
        <v>4236114.264</v>
      </c>
      <c r="J59" s="21">
        <v>3828726.17</v>
      </c>
      <c r="K59" s="21">
        <v>4114677.5230000005</v>
      </c>
      <c r="L59" s="21">
        <v>4824388.259000002</v>
      </c>
      <c r="M59" s="21">
        <v>3969697.458000001</v>
      </c>
      <c r="N59" s="21">
        <v>4595042.393999998</v>
      </c>
      <c r="O59" s="34">
        <v>47252836.302000016</v>
      </c>
    </row>
    <row r="60" spans="1:15" ht="15.75" thickBot="1">
      <c r="A60" s="14">
        <v>2004</v>
      </c>
      <c r="B60" s="20" t="s">
        <v>21</v>
      </c>
      <c r="C60" s="21">
        <v>4619660.84</v>
      </c>
      <c r="D60" s="21">
        <v>3664503.0430000005</v>
      </c>
      <c r="E60" s="21">
        <v>5218042.176999998</v>
      </c>
      <c r="F60" s="21">
        <v>5072462.993999997</v>
      </c>
      <c r="G60" s="21">
        <v>5170061.604999999</v>
      </c>
      <c r="H60" s="21">
        <v>5284383.285999999</v>
      </c>
      <c r="I60" s="21">
        <v>5632138.798</v>
      </c>
      <c r="J60" s="21">
        <v>4707491.283999999</v>
      </c>
      <c r="K60" s="21">
        <v>5656283.520999999</v>
      </c>
      <c r="L60" s="21">
        <v>5867342.121</v>
      </c>
      <c r="M60" s="21">
        <v>5733908.976</v>
      </c>
      <c r="N60" s="21">
        <v>6540874.174999999</v>
      </c>
      <c r="O60" s="34">
        <v>63167152.81999999</v>
      </c>
    </row>
    <row r="61" spans="1:15" ht="15.75" thickBot="1">
      <c r="A61" s="14">
        <v>2005</v>
      </c>
      <c r="B61" s="20" t="s">
        <v>21</v>
      </c>
      <c r="C61" s="21">
        <v>4997279.724</v>
      </c>
      <c r="D61" s="21">
        <v>5651741.2519999975</v>
      </c>
      <c r="E61" s="21">
        <v>6591859.217999999</v>
      </c>
      <c r="F61" s="21">
        <v>6128131.877999999</v>
      </c>
      <c r="G61" s="21">
        <v>5977226.217</v>
      </c>
      <c r="H61" s="21">
        <v>6038534.367</v>
      </c>
      <c r="I61" s="21">
        <v>5763466.353000001</v>
      </c>
      <c r="J61" s="21">
        <v>5552867.211999998</v>
      </c>
      <c r="K61" s="21">
        <v>6814268.940999999</v>
      </c>
      <c r="L61" s="21">
        <v>6772178.569</v>
      </c>
      <c r="M61" s="21">
        <v>5942575.782000001</v>
      </c>
      <c r="N61" s="21">
        <v>7246278.630000002</v>
      </c>
      <c r="O61" s="34">
        <v>73476408.14299999</v>
      </c>
    </row>
    <row r="62" spans="1:15" ht="15.75" thickBot="1">
      <c r="A62" s="14">
        <v>2006</v>
      </c>
      <c r="B62" s="20" t="s">
        <v>21</v>
      </c>
      <c r="C62" s="21">
        <v>5133048.880999998</v>
      </c>
      <c r="D62" s="21">
        <v>6058251.279</v>
      </c>
      <c r="E62" s="21">
        <v>7411101.658999997</v>
      </c>
      <c r="F62" s="21">
        <v>6456090.261000001</v>
      </c>
      <c r="G62" s="21">
        <v>7041543.246999999</v>
      </c>
      <c r="H62" s="21">
        <v>7815434.6219999995</v>
      </c>
      <c r="I62" s="21">
        <v>7067411.478999999</v>
      </c>
      <c r="J62" s="21">
        <v>6811202.410000001</v>
      </c>
      <c r="K62" s="21">
        <v>7606551.095</v>
      </c>
      <c r="L62" s="21">
        <v>6888812.549000001</v>
      </c>
      <c r="M62" s="21">
        <v>8641474.556000004</v>
      </c>
      <c r="N62" s="21">
        <v>8603753.479999999</v>
      </c>
      <c r="O62" s="34">
        <v>85534675.518</v>
      </c>
    </row>
    <row r="63" spans="1:15" ht="15.75" thickBot="1">
      <c r="A63" s="14">
        <v>2007</v>
      </c>
      <c r="B63" s="20" t="s">
        <v>21</v>
      </c>
      <c r="C63" s="21">
        <v>6564559.7930000005</v>
      </c>
      <c r="D63" s="21">
        <v>7656951.608</v>
      </c>
      <c r="E63" s="21">
        <v>8957851.621000005</v>
      </c>
      <c r="F63" s="21">
        <v>8313312.004999998</v>
      </c>
      <c r="G63" s="21">
        <v>9147620.042000001</v>
      </c>
      <c r="H63" s="21">
        <v>8980247.437</v>
      </c>
      <c r="I63" s="21">
        <v>8937741.591000002</v>
      </c>
      <c r="J63" s="21">
        <v>8736689.092000002</v>
      </c>
      <c r="K63" s="21">
        <v>9038743.896</v>
      </c>
      <c r="L63" s="21">
        <v>9895216.622</v>
      </c>
      <c r="M63" s="21">
        <v>11318798.219999997</v>
      </c>
      <c r="N63" s="21">
        <v>9724017.977000004</v>
      </c>
      <c r="O63" s="34">
        <v>107271749.904</v>
      </c>
    </row>
    <row r="64" spans="1:15" ht="15.75" thickBot="1">
      <c r="A64" s="14">
        <v>2008</v>
      </c>
      <c r="B64" s="20" t="s">
        <v>21</v>
      </c>
      <c r="C64" s="21">
        <v>10632207.041</v>
      </c>
      <c r="D64" s="21">
        <v>11077899.120000005</v>
      </c>
      <c r="E64" s="21">
        <v>11428587.234000001</v>
      </c>
      <c r="F64" s="21">
        <v>11363963.502999999</v>
      </c>
      <c r="G64" s="21">
        <v>12477968.7</v>
      </c>
      <c r="H64" s="21">
        <v>11770634.384000003</v>
      </c>
      <c r="I64" s="21">
        <v>12595426.862999996</v>
      </c>
      <c r="J64" s="21">
        <v>11046830.086</v>
      </c>
      <c r="K64" s="21">
        <v>12793148.033999996</v>
      </c>
      <c r="L64" s="21">
        <v>9722708.79</v>
      </c>
      <c r="M64" s="21">
        <v>9395872.897000004</v>
      </c>
      <c r="N64" s="21">
        <v>7721948.974000001</v>
      </c>
      <c r="O64" s="34">
        <v>132027195.626</v>
      </c>
    </row>
    <row r="65" spans="1:15" ht="15.75" thickBot="1">
      <c r="A65" s="14">
        <v>2009</v>
      </c>
      <c r="B65" s="20" t="s">
        <v>21</v>
      </c>
      <c r="C65" s="21">
        <v>7885552.420000002</v>
      </c>
      <c r="D65" s="21">
        <v>8435121.586</v>
      </c>
      <c r="E65" s="21">
        <v>8157276.399</v>
      </c>
      <c r="F65" s="21">
        <v>7561913.466000001</v>
      </c>
      <c r="G65" s="21">
        <v>7347604.314000001</v>
      </c>
      <c r="H65" s="21">
        <v>8334561.708999999</v>
      </c>
      <c r="I65" s="21">
        <v>9056154.933</v>
      </c>
      <c r="J65" s="21">
        <v>7822707.143000001</v>
      </c>
      <c r="K65" s="21">
        <v>8480918.709</v>
      </c>
      <c r="L65" s="21">
        <v>10095247.819000004</v>
      </c>
      <c r="M65" s="21">
        <v>8903119.568999998</v>
      </c>
      <c r="N65" s="21">
        <v>10054828.131000003</v>
      </c>
      <c r="O65" s="34">
        <v>102135006.198</v>
      </c>
    </row>
    <row r="66" spans="1:15" ht="15.75" thickBot="1">
      <c r="A66" s="14">
        <v>2010</v>
      </c>
      <c r="B66" s="20" t="s">
        <v>21</v>
      </c>
      <c r="C66" s="21">
        <v>7831520.471999998</v>
      </c>
      <c r="D66" s="21">
        <v>8264159.439999999</v>
      </c>
      <c r="E66" s="21">
        <v>9887355.486999996</v>
      </c>
      <c r="F66" s="21">
        <v>9396576.027000004</v>
      </c>
      <c r="G66" s="21">
        <v>9795694.605</v>
      </c>
      <c r="H66" s="21">
        <v>9536602.183000004</v>
      </c>
      <c r="I66" s="21">
        <v>9571627.494</v>
      </c>
      <c r="J66" s="21">
        <v>8520880.23</v>
      </c>
      <c r="K66" s="21">
        <v>8910253.700999998</v>
      </c>
      <c r="L66" s="21">
        <v>10968916.843000002</v>
      </c>
      <c r="M66" s="21">
        <v>9438637.772</v>
      </c>
      <c r="N66" s="21">
        <v>11563765</v>
      </c>
      <c r="O66" s="34">
        <f>SUM(C66:N66)</f>
        <v>113685989.254</v>
      </c>
    </row>
    <row r="68" ht="12.75">
      <c r="B68" s="73" t="s">
        <v>145</v>
      </c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6">
      <selection activeCell="H43" sqref="H43"/>
    </sheetView>
  </sheetViews>
  <sheetFormatPr defaultColWidth="9.140625" defaultRowHeight="12.75"/>
  <cols>
    <col min="1" max="1" width="44.7109375" style="1" customWidth="1"/>
    <col min="2" max="2" width="16.00390625" style="54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4" t="s">
        <v>156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5"/>
      <c r="C4" s="2"/>
      <c r="D4" s="2"/>
      <c r="E4" s="2"/>
      <c r="F4" s="2"/>
    </row>
    <row r="5" spans="1:9" ht="27" thickBot="1">
      <c r="A5" s="154" t="s">
        <v>125</v>
      </c>
      <c r="B5" s="155"/>
      <c r="C5" s="155"/>
      <c r="D5" s="155"/>
      <c r="E5" s="155"/>
      <c r="F5" s="155"/>
      <c r="G5" s="155"/>
      <c r="H5" s="155"/>
      <c r="I5" s="156"/>
    </row>
    <row r="6" spans="1:9" ht="19.5" thickBot="1" thickTop="1">
      <c r="A6" s="40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41" t="s">
        <v>1</v>
      </c>
      <c r="B7" s="35">
        <v>2009</v>
      </c>
      <c r="C7" s="35">
        <v>2010</v>
      </c>
      <c r="D7" s="28" t="s">
        <v>129</v>
      </c>
      <c r="E7" s="29" t="s">
        <v>130</v>
      </c>
      <c r="F7" s="3">
        <v>2009</v>
      </c>
      <c r="G7" s="35">
        <v>2010</v>
      </c>
      <c r="H7" s="28" t="s">
        <v>129</v>
      </c>
      <c r="I7" s="29" t="s">
        <v>130</v>
      </c>
    </row>
    <row r="8" spans="1:9" ht="18" thickBot="1" thickTop="1">
      <c r="A8" s="56" t="s">
        <v>2</v>
      </c>
      <c r="B8" s="57">
        <f>'SEKTÖR (U S D)'!B8*1.4995</f>
        <v>2192406.954</v>
      </c>
      <c r="C8" s="57">
        <f>'SEKTÖR (U S D)'!C8*1.5121</f>
        <v>2602302.9306</v>
      </c>
      <c r="D8" s="138">
        <f aca="true" t="shared" si="0" ref="D8:D41">(C8-B8)/B8*100</f>
        <v>18.696162947857545</v>
      </c>
      <c r="E8" s="138">
        <f aca="true" t="shared" si="1" ref="E8:E41">C8/C$43*100</f>
        <v>14.882575009090898</v>
      </c>
      <c r="F8" s="57">
        <f>'SEKTÖR (U S D)'!F8*1.5494</f>
        <v>20548026.595000003</v>
      </c>
      <c r="G8" s="57">
        <f>'SEKTÖR (U S D)'!G8*1.4998</f>
        <v>22556560.0576</v>
      </c>
      <c r="H8" s="138">
        <f aca="true" t="shared" si="2" ref="H8:H43">(G8-F8)/F8*100</f>
        <v>9.774824133665163</v>
      </c>
      <c r="I8" s="162">
        <f aca="true" t="shared" si="3" ref="I8:I43">G8/G$43*100</f>
        <v>13.229169309859204</v>
      </c>
    </row>
    <row r="9" spans="1:9" s="63" customFormat="1" ht="15.75">
      <c r="A9" s="59" t="s">
        <v>84</v>
      </c>
      <c r="B9" s="60">
        <f>'SEKTÖR (U S D)'!B9*1.4995</f>
        <v>1674605.612</v>
      </c>
      <c r="C9" s="60">
        <f>'SEKTÖR (U S D)'!C9*1.5121</f>
        <v>1945817.1551</v>
      </c>
      <c r="D9" s="61">
        <f t="shared" si="0"/>
        <v>16.195547247455426</v>
      </c>
      <c r="E9" s="61">
        <f t="shared" si="1"/>
        <v>11.128131711427896</v>
      </c>
      <c r="F9" s="60">
        <f>'SEKTÖR (U S D)'!F9*1.5494</f>
        <v>15386917.8672</v>
      </c>
      <c r="G9" s="60">
        <f>'SEKTÖR (U S D)'!G9*1.4998</f>
        <v>16720767.767</v>
      </c>
      <c r="H9" s="61">
        <f t="shared" si="2"/>
        <v>8.668726975162084</v>
      </c>
      <c r="I9" s="62">
        <f t="shared" si="3"/>
        <v>9.806542629533164</v>
      </c>
    </row>
    <row r="10" spans="1:9" ht="14.25">
      <c r="A10" s="44" t="s">
        <v>3</v>
      </c>
      <c r="B10" s="5">
        <f>'SEKTÖR (U S D)'!B10*1.4995</f>
        <v>572408.6335</v>
      </c>
      <c r="C10" s="5">
        <f>'SEKTÖR (U S D)'!C10*1.5121</f>
        <v>711273.6948</v>
      </c>
      <c r="D10" s="31">
        <f t="shared" si="0"/>
        <v>24.259777573742703</v>
      </c>
      <c r="E10" s="31">
        <f t="shared" si="1"/>
        <v>4.067775503912437</v>
      </c>
      <c r="F10" s="5">
        <f>'SEKTÖR (U S D)'!F10*1.5494</f>
        <v>5653867.5086</v>
      </c>
      <c r="G10" s="5">
        <f>'SEKTÖR (U S D)'!G10*1.4998</f>
        <v>6167963.4952</v>
      </c>
      <c r="H10" s="31">
        <f t="shared" si="2"/>
        <v>9.09281984089682</v>
      </c>
      <c r="I10" s="45">
        <f t="shared" si="3"/>
        <v>3.617441363694957</v>
      </c>
    </row>
    <row r="11" spans="1:9" ht="14.25">
      <c r="A11" s="44" t="s">
        <v>4</v>
      </c>
      <c r="B11" s="5">
        <f>'SEKTÖR (U S D)'!B11*1.4995</f>
        <v>462060.42850000004</v>
      </c>
      <c r="C11" s="5">
        <f>'SEKTÖR (U S D)'!C11*1.5121</f>
        <v>485991.9642</v>
      </c>
      <c r="D11" s="31">
        <f t="shared" si="0"/>
        <v>5.179308641012514</v>
      </c>
      <c r="E11" s="31">
        <f t="shared" si="1"/>
        <v>2.7793888928043766</v>
      </c>
      <c r="F11" s="5">
        <f>'SEKTÖR (U S D)'!F11*1.5494</f>
        <v>3027910.3018</v>
      </c>
      <c r="G11" s="5">
        <f>'SEKTÖR (U S D)'!G11*1.4998</f>
        <v>3276017.6394</v>
      </c>
      <c r="H11" s="31">
        <f t="shared" si="2"/>
        <v>8.194012136109448</v>
      </c>
      <c r="I11" s="45">
        <f t="shared" si="3"/>
        <v>1.9213475770701853</v>
      </c>
    </row>
    <row r="12" spans="1:9" ht="14.25">
      <c r="A12" s="44" t="s">
        <v>5</v>
      </c>
      <c r="B12" s="5">
        <f>'SEKTÖR (U S D)'!B12*1.4995</f>
        <v>153350.866</v>
      </c>
      <c r="C12" s="5">
        <f>'SEKTÖR (U S D)'!C12*1.5121</f>
        <v>170886.9573</v>
      </c>
      <c r="D12" s="31">
        <f t="shared" si="0"/>
        <v>11.435273733635126</v>
      </c>
      <c r="E12" s="31">
        <f t="shared" si="1"/>
        <v>0.9773028075198692</v>
      </c>
      <c r="F12" s="5">
        <f>'SEKTÖR (U S D)'!F12*1.5494</f>
        <v>1603432.2262000002</v>
      </c>
      <c r="G12" s="5">
        <f>'SEKTÖR (U S D)'!G12*1.4998</f>
        <v>1679108.589</v>
      </c>
      <c r="H12" s="31">
        <f t="shared" si="2"/>
        <v>4.719648362023158</v>
      </c>
      <c r="I12" s="45">
        <f t="shared" si="3"/>
        <v>0.9847783419456052</v>
      </c>
    </row>
    <row r="13" spans="1:9" ht="14.25">
      <c r="A13" s="44" t="s">
        <v>6</v>
      </c>
      <c r="B13" s="5">
        <f>'SEKTÖR (U S D)'!B13*1.4995</f>
        <v>146288.22100000002</v>
      </c>
      <c r="C13" s="5">
        <f>'SEKTÖR (U S D)'!C13*1.5121</f>
        <v>207596.209</v>
      </c>
      <c r="D13" s="31">
        <f t="shared" si="0"/>
        <v>41.90903927938257</v>
      </c>
      <c r="E13" s="31">
        <f t="shared" si="1"/>
        <v>1.1872430821622544</v>
      </c>
      <c r="F13" s="5">
        <f>'SEKTÖR (U S D)'!F13*1.5494</f>
        <v>1722601.2284000001</v>
      </c>
      <c r="G13" s="5">
        <f>'SEKTÖR (U S D)'!G13*1.4998</f>
        <v>1864713.3384</v>
      </c>
      <c r="H13" s="31">
        <f t="shared" si="2"/>
        <v>8.249855373201932</v>
      </c>
      <c r="I13" s="45">
        <f t="shared" si="3"/>
        <v>1.0936334443307443</v>
      </c>
    </row>
    <row r="14" spans="1:9" ht="14.25">
      <c r="A14" s="44" t="s">
        <v>7</v>
      </c>
      <c r="B14" s="5">
        <f>'SEKTÖR (U S D)'!B14*1.4995</f>
        <v>193245.06350000002</v>
      </c>
      <c r="C14" s="5">
        <f>'SEKTÖR (U S D)'!C14*1.5121</f>
        <v>245274.7168</v>
      </c>
      <c r="D14" s="31">
        <f t="shared" si="0"/>
        <v>26.92418236080839</v>
      </c>
      <c r="E14" s="31">
        <f t="shared" si="1"/>
        <v>1.40272653413486</v>
      </c>
      <c r="F14" s="5">
        <f>'SEKTÖR (U S D)'!F14*1.5494</f>
        <v>1833347.6922000002</v>
      </c>
      <c r="G14" s="5">
        <f>'SEKTÖR (U S D)'!G14*1.4998</f>
        <v>2316417.1032000002</v>
      </c>
      <c r="H14" s="31">
        <f t="shared" si="2"/>
        <v>26.34903423148946</v>
      </c>
      <c r="I14" s="45">
        <f t="shared" si="3"/>
        <v>1.358552632681303</v>
      </c>
    </row>
    <row r="15" spans="1:9" ht="14.25">
      <c r="A15" s="44" t="s">
        <v>8</v>
      </c>
      <c r="B15" s="5">
        <f>'SEKTÖR (U S D)'!B15*1.4995</f>
        <v>40538.9825</v>
      </c>
      <c r="C15" s="5">
        <f>'SEKTÖR (U S D)'!C15*1.5121</f>
        <v>28232.4191</v>
      </c>
      <c r="D15" s="31">
        <f t="shared" si="0"/>
        <v>-30.357356403802193</v>
      </c>
      <c r="E15" s="31">
        <f t="shared" si="1"/>
        <v>0.16146125418494756</v>
      </c>
      <c r="F15" s="5">
        <f>'SEKTÖR (U S D)'!F15*1.5494</f>
        <v>324346.7478</v>
      </c>
      <c r="G15" s="5">
        <f>'SEKTÖR (U S D)'!G15*1.4998</f>
        <v>284242.096</v>
      </c>
      <c r="H15" s="31">
        <f t="shared" si="2"/>
        <v>-12.364746084868864</v>
      </c>
      <c r="I15" s="45">
        <f t="shared" si="3"/>
        <v>0.16670479910815555</v>
      </c>
    </row>
    <row r="16" spans="1:9" ht="14.25">
      <c r="A16" s="44" t="s">
        <v>9</v>
      </c>
      <c r="B16" s="5">
        <f>'SEKTÖR (U S D)'!B16*1.4995</f>
        <v>98610.119</v>
      </c>
      <c r="C16" s="5">
        <f>'SEKTÖR (U S D)'!C16*1.5121</f>
        <v>87946.7602</v>
      </c>
      <c r="D16" s="31">
        <f t="shared" si="0"/>
        <v>-10.813655746627788</v>
      </c>
      <c r="E16" s="31">
        <f t="shared" si="1"/>
        <v>0.5029676753202785</v>
      </c>
      <c r="F16" s="5">
        <f>'SEKTÖR (U S D)'!F16*1.5494</f>
        <v>1145260.7016</v>
      </c>
      <c r="G16" s="5">
        <f>'SEKTÖR (U S D)'!G16*1.4998</f>
        <v>1047952.2544</v>
      </c>
      <c r="H16" s="31">
        <f t="shared" si="2"/>
        <v>-8.496619770856901</v>
      </c>
      <c r="I16" s="45">
        <f t="shared" si="3"/>
        <v>0.6146122354962185</v>
      </c>
    </row>
    <row r="17" spans="1:9" ht="14.25">
      <c r="A17" s="44" t="s">
        <v>10</v>
      </c>
      <c r="B17" s="5">
        <f>'SEKTÖR (U S D)'!B17*1.4995</f>
        <v>8103.298000000001</v>
      </c>
      <c r="C17" s="5">
        <f>'SEKTÖR (U S D)'!C17*1.5121</f>
        <v>8617.4579</v>
      </c>
      <c r="D17" s="31">
        <f t="shared" si="0"/>
        <v>6.3450696247379605</v>
      </c>
      <c r="E17" s="31">
        <f t="shared" si="1"/>
        <v>0.0492832567939594</v>
      </c>
      <c r="F17" s="5">
        <f>'SEKTÖR (U S D)'!F17*1.5494</f>
        <v>76153.01000000001</v>
      </c>
      <c r="G17" s="5">
        <f>'SEKTÖR (U S D)'!G17*1.4998</f>
        <v>84351.7516</v>
      </c>
      <c r="H17" s="31">
        <f t="shared" si="2"/>
        <v>10.766142533302352</v>
      </c>
      <c r="I17" s="45">
        <f t="shared" si="3"/>
        <v>0.04947135559012708</v>
      </c>
    </row>
    <row r="18" spans="1:9" s="63" customFormat="1" ht="15.75">
      <c r="A18" s="42" t="s">
        <v>85</v>
      </c>
      <c r="B18" s="4">
        <f>'SEKTÖR (U S D)'!B18*1.4995</f>
        <v>122146.27100000001</v>
      </c>
      <c r="C18" s="4">
        <f>'SEKTÖR (U S D)'!C18*1.5121</f>
        <v>176156.6258</v>
      </c>
      <c r="D18" s="30">
        <f t="shared" si="0"/>
        <v>44.21776805613656</v>
      </c>
      <c r="E18" s="30">
        <f t="shared" si="1"/>
        <v>1.0074400508830819</v>
      </c>
      <c r="F18" s="4">
        <f>'SEKTÖR (U S D)'!F18*1.5494</f>
        <v>1284155.1152000001</v>
      </c>
      <c r="G18" s="4">
        <f>'SEKTÖR (U S D)'!G18*1.4998</f>
        <v>1443271.0382</v>
      </c>
      <c r="H18" s="30">
        <f t="shared" si="2"/>
        <v>12.390708966277684</v>
      </c>
      <c r="I18" s="43">
        <f t="shared" si="3"/>
        <v>0.8464622653280397</v>
      </c>
    </row>
    <row r="19" spans="1:9" ht="14.25">
      <c r="A19" s="44" t="s">
        <v>123</v>
      </c>
      <c r="B19" s="5">
        <f>'SEKTÖR (U S D)'!B19*1.4995</f>
        <v>122146.27100000001</v>
      </c>
      <c r="C19" s="5">
        <f>'SEKTÖR (U S D)'!C19*1.5121</f>
        <v>176156.6258</v>
      </c>
      <c r="D19" s="31">
        <f t="shared" si="0"/>
        <v>44.21776805613656</v>
      </c>
      <c r="E19" s="31">
        <f t="shared" si="1"/>
        <v>1.0074400508830819</v>
      </c>
      <c r="F19" s="5">
        <f>'SEKTÖR (U S D)'!F19*1.5494</f>
        <v>1284155.1152000001</v>
      </c>
      <c r="G19" s="5">
        <f>'SEKTÖR (U S D)'!G19*1.4998</f>
        <v>1443271.0382</v>
      </c>
      <c r="H19" s="31">
        <f t="shared" si="2"/>
        <v>12.390708966277684</v>
      </c>
      <c r="I19" s="45">
        <f t="shared" si="3"/>
        <v>0.8464622653280397</v>
      </c>
    </row>
    <row r="20" spans="1:9" s="63" customFormat="1" ht="15.75">
      <c r="A20" s="42" t="s">
        <v>86</v>
      </c>
      <c r="B20" s="4">
        <f>'SEKTÖR (U S D)'!B20*1.4995</f>
        <v>395653.5715</v>
      </c>
      <c r="C20" s="4">
        <f>'SEKTÖR (U S D)'!C20*1.5121</f>
        <v>480329.1497</v>
      </c>
      <c r="D20" s="30">
        <f t="shared" si="0"/>
        <v>21.401444167173402</v>
      </c>
      <c r="E20" s="30">
        <f t="shared" si="1"/>
        <v>2.74700324677992</v>
      </c>
      <c r="F20" s="4">
        <f>'SEKTÖR (U S D)'!F20*1.5494</f>
        <v>3876953.6126</v>
      </c>
      <c r="G20" s="4">
        <f>'SEKTÖR (U S D)'!G20*1.4998</f>
        <v>4392521.2524</v>
      </c>
      <c r="H20" s="30">
        <f t="shared" si="2"/>
        <v>13.298266920822005</v>
      </c>
      <c r="I20" s="43">
        <f t="shared" si="3"/>
        <v>2.5761644149980016</v>
      </c>
    </row>
    <row r="21" spans="1:9" ht="15" thickBot="1">
      <c r="A21" s="44" t="s">
        <v>11</v>
      </c>
      <c r="B21" s="5">
        <f>'SEKTÖR (U S D)'!B21*1.4995</f>
        <v>395653.5715</v>
      </c>
      <c r="C21" s="5">
        <f>'SEKTÖR (U S D)'!C21*1.5121</f>
        <v>480329.1497</v>
      </c>
      <c r="D21" s="31">
        <f t="shared" si="0"/>
        <v>21.401444167173402</v>
      </c>
      <c r="E21" s="31">
        <f t="shared" si="1"/>
        <v>2.74700324677992</v>
      </c>
      <c r="F21" s="5">
        <f>'SEKTÖR (U S D)'!F21*1.5494</f>
        <v>3876953.6126</v>
      </c>
      <c r="G21" s="5">
        <f>'SEKTÖR (U S D)'!G21*1.4998</f>
        <v>4392521.2524</v>
      </c>
      <c r="H21" s="31">
        <f t="shared" si="2"/>
        <v>13.298266920822005</v>
      </c>
      <c r="I21" s="45">
        <f t="shared" si="3"/>
        <v>2.5761644149980016</v>
      </c>
    </row>
    <row r="22" spans="1:9" ht="18" thickBot="1" thickTop="1">
      <c r="A22" s="51" t="s">
        <v>12</v>
      </c>
      <c r="B22" s="57">
        <f>'SEKTÖR (U S D)'!B22*1.4995</f>
        <v>11644821.5985</v>
      </c>
      <c r="C22" s="57">
        <f>'SEKTÖR (U S D)'!C22*1.5121</f>
        <v>14363209.5729</v>
      </c>
      <c r="D22" s="58">
        <f t="shared" si="0"/>
        <v>23.34417879575039</v>
      </c>
      <c r="E22" s="58">
        <f t="shared" si="1"/>
        <v>82.14322065521048</v>
      </c>
      <c r="F22" s="57">
        <f>'SEKTÖR (U S D)'!F22*1.5494</f>
        <v>125985040.5618</v>
      </c>
      <c r="G22" s="57">
        <f>'SEKTÖR (U S D)'!G22*1.4998</f>
        <v>140262299.3662</v>
      </c>
      <c r="H22" s="58">
        <f t="shared" si="2"/>
        <v>11.332503240649837</v>
      </c>
      <c r="I22" s="163">
        <f t="shared" si="3"/>
        <v>82.26226434204997</v>
      </c>
    </row>
    <row r="23" spans="1:9" s="63" customFormat="1" ht="15.75">
      <c r="A23" s="42" t="s">
        <v>87</v>
      </c>
      <c r="B23" s="4">
        <f>'SEKTÖR (U S D)'!B23*1.4995</f>
        <v>1109112.6725</v>
      </c>
      <c r="C23" s="4">
        <f>'SEKTÖR (U S D)'!C23*1.5121</f>
        <v>1395234.3273</v>
      </c>
      <c r="D23" s="30">
        <f t="shared" si="0"/>
        <v>25.797347906508563</v>
      </c>
      <c r="E23" s="30">
        <f t="shared" si="1"/>
        <v>7.97934755678622</v>
      </c>
      <c r="F23" s="4">
        <f>'SEKTÖR (U S D)'!F23*1.5494</f>
        <v>11893673.164600002</v>
      </c>
      <c r="G23" s="4">
        <f>'SEKTÖR (U S D)'!G23*1.4998</f>
        <v>13628672.101400001</v>
      </c>
      <c r="H23" s="30">
        <f t="shared" si="2"/>
        <v>14.587578730210964</v>
      </c>
      <c r="I23" s="43">
        <f t="shared" si="3"/>
        <v>7.993063225845377</v>
      </c>
    </row>
    <row r="24" spans="1:9" ht="14.25">
      <c r="A24" s="44" t="s">
        <v>13</v>
      </c>
      <c r="B24" s="5">
        <f>'SEKTÖR (U S D)'!B24*1.4995</f>
        <v>765635.703</v>
      </c>
      <c r="C24" s="5">
        <f>'SEKTÖR (U S D)'!C24*1.5121</f>
        <v>983181.0289</v>
      </c>
      <c r="D24" s="31">
        <f t="shared" si="0"/>
        <v>28.413686175760805</v>
      </c>
      <c r="E24" s="31">
        <f t="shared" si="1"/>
        <v>5.6228140229414905</v>
      </c>
      <c r="F24" s="5">
        <f>'SEKTÖR (U S D)'!F24*1.5494</f>
        <v>8542830.7172</v>
      </c>
      <c r="G24" s="5">
        <f>'SEKTÖR (U S D)'!G24*1.4998</f>
        <v>9791142.8402</v>
      </c>
      <c r="H24" s="31">
        <f t="shared" si="2"/>
        <v>14.612394466469619</v>
      </c>
      <c r="I24" s="45">
        <f t="shared" si="3"/>
        <v>5.742395384724423</v>
      </c>
    </row>
    <row r="25" spans="1:9" ht="14.25">
      <c r="A25" s="44" t="s">
        <v>14</v>
      </c>
      <c r="B25" s="5">
        <f>'SEKTÖR (U S D)'!B25*1.4995</f>
        <v>191202.7445</v>
      </c>
      <c r="C25" s="5">
        <f>'SEKTÖR (U S D)'!C25*1.5121</f>
        <v>194841.6455</v>
      </c>
      <c r="D25" s="31">
        <f t="shared" si="0"/>
        <v>1.9031635814202512</v>
      </c>
      <c r="E25" s="31">
        <f t="shared" si="1"/>
        <v>1.1142997112099737</v>
      </c>
      <c r="F25" s="5">
        <f>'SEKTÖR (U S D)'!F25*1.5494</f>
        <v>1668146.016</v>
      </c>
      <c r="G25" s="5">
        <f>'SEKTÖR (U S D)'!G25*1.4998</f>
        <v>1908203.039</v>
      </c>
      <c r="H25" s="31">
        <f t="shared" si="2"/>
        <v>14.390648102593918</v>
      </c>
      <c r="I25" s="45">
        <f t="shared" si="3"/>
        <v>1.1191396656252737</v>
      </c>
    </row>
    <row r="26" spans="1:9" ht="14.25">
      <c r="A26" s="44" t="s">
        <v>15</v>
      </c>
      <c r="B26" s="5">
        <f>'SEKTÖR (U S D)'!B26*1.4995</f>
        <v>152274.225</v>
      </c>
      <c r="C26" s="5">
        <f>'SEKTÖR (U S D)'!C26*1.5121</f>
        <v>217213.165</v>
      </c>
      <c r="D26" s="31">
        <f t="shared" si="0"/>
        <v>42.64604860080555</v>
      </c>
      <c r="E26" s="31">
        <f t="shared" si="1"/>
        <v>1.2422424703372994</v>
      </c>
      <c r="F26" s="5">
        <f>'SEKTÖR (U S D)'!F26*1.5494</f>
        <v>1682696.4314000001</v>
      </c>
      <c r="G26" s="5">
        <f>'SEKTÖR (U S D)'!G26*1.4998</f>
        <v>1929326.2222</v>
      </c>
      <c r="H26" s="31">
        <f t="shared" si="2"/>
        <v>14.656820220080002</v>
      </c>
      <c r="I26" s="45">
        <f t="shared" si="3"/>
        <v>1.1315281754956792</v>
      </c>
    </row>
    <row r="27" spans="1:9" s="63" customFormat="1" ht="15.75">
      <c r="A27" s="42" t="s">
        <v>88</v>
      </c>
      <c r="B27" s="4">
        <f>'SEKTÖR (U S D)'!B27*1.4995</f>
        <v>1402375.8855</v>
      </c>
      <c r="C27" s="4">
        <f>'SEKTÖR (U S D)'!C27*1.5121</f>
        <v>2178429.5465</v>
      </c>
      <c r="D27" s="30">
        <f t="shared" si="0"/>
        <v>55.338491557369274</v>
      </c>
      <c r="E27" s="30">
        <f t="shared" si="1"/>
        <v>12.458442384465615</v>
      </c>
      <c r="F27" s="4">
        <f>'SEKTÖR (U S D)'!F27*1.5494</f>
        <v>14968592.262400001</v>
      </c>
      <c r="G27" s="4">
        <f>'SEKTÖR (U S D)'!G27*1.4998</f>
        <v>19078087.4158</v>
      </c>
      <c r="H27" s="30">
        <f t="shared" si="2"/>
        <v>27.45411914066728</v>
      </c>
      <c r="I27" s="43">
        <f t="shared" si="3"/>
        <v>11.189084146138473</v>
      </c>
    </row>
    <row r="28" spans="1:9" ht="14.25">
      <c r="A28" s="44" t="s">
        <v>16</v>
      </c>
      <c r="B28" s="5">
        <f>'SEKTÖR (U S D)'!B28*1.4995</f>
        <v>1402375.8855</v>
      </c>
      <c r="C28" s="5">
        <f>'SEKTÖR (U S D)'!C28*1.5121</f>
        <v>2178429.5465</v>
      </c>
      <c r="D28" s="31">
        <f t="shared" si="0"/>
        <v>55.338491557369274</v>
      </c>
      <c r="E28" s="31">
        <f t="shared" si="1"/>
        <v>12.458442384465615</v>
      </c>
      <c r="F28" s="5">
        <f>'SEKTÖR (U S D)'!F28*1.5494</f>
        <v>14968592.262400001</v>
      </c>
      <c r="G28" s="5">
        <f>'SEKTÖR (U S D)'!G28*1.4998</f>
        <v>19078087.4158</v>
      </c>
      <c r="H28" s="31">
        <f t="shared" si="2"/>
        <v>27.45411914066728</v>
      </c>
      <c r="I28" s="45">
        <f t="shared" si="3"/>
        <v>11.189084146138473</v>
      </c>
    </row>
    <row r="29" spans="1:9" s="63" customFormat="1" ht="15.75">
      <c r="A29" s="42" t="s">
        <v>89</v>
      </c>
      <c r="B29" s="4">
        <f>'SEKTÖR (U S D)'!B29*1.4995</f>
        <v>9133333.0405</v>
      </c>
      <c r="C29" s="4">
        <f>'SEKTÖR (U S D)'!C29*1.5121</f>
        <v>10789544.187</v>
      </c>
      <c r="D29" s="30">
        <f t="shared" si="0"/>
        <v>18.13369926571004</v>
      </c>
      <c r="E29" s="30">
        <f t="shared" si="1"/>
        <v>61.70542206625611</v>
      </c>
      <c r="F29" s="4">
        <f>'SEKTÖR (U S D)'!F29*1.5494</f>
        <v>99122775.1348</v>
      </c>
      <c r="G29" s="4">
        <f>'SEKTÖR (U S D)'!G29*1.4998</f>
        <v>107555539.849</v>
      </c>
      <c r="H29" s="30">
        <f t="shared" si="2"/>
        <v>8.507393687002848</v>
      </c>
      <c r="I29" s="43">
        <f t="shared" si="3"/>
        <v>63.08011697006612</v>
      </c>
    </row>
    <row r="30" spans="1:9" ht="14.25">
      <c r="A30" s="44" t="s">
        <v>17</v>
      </c>
      <c r="B30" s="5">
        <f>'SEKTÖR (U S D)'!B30*1.4995</f>
        <v>1854912.9895000001</v>
      </c>
      <c r="C30" s="5">
        <f>'SEKTÖR (U S D)'!C30*1.5121</f>
        <v>2213147.3625</v>
      </c>
      <c r="D30" s="31">
        <f t="shared" si="0"/>
        <v>19.312731919385786</v>
      </c>
      <c r="E30" s="31">
        <f t="shared" si="1"/>
        <v>12.656993634858543</v>
      </c>
      <c r="F30" s="5">
        <f>'SEKTÖR (U S D)'!F30*1.5494</f>
        <v>20609660.1776</v>
      </c>
      <c r="G30" s="5">
        <f>'SEKTÖR (U S D)'!G30*1.4998</f>
        <v>21963300.6694</v>
      </c>
      <c r="H30" s="31">
        <f t="shared" si="2"/>
        <v>6.567990350812426</v>
      </c>
      <c r="I30" s="45">
        <f t="shared" si="3"/>
        <v>12.881229337136416</v>
      </c>
    </row>
    <row r="31" spans="1:9" ht="14.25">
      <c r="A31" s="44" t="s">
        <v>136</v>
      </c>
      <c r="B31" s="5">
        <f>'SEKTÖR (U S D)'!B31*1.4995</f>
        <v>2304912.9395</v>
      </c>
      <c r="C31" s="5">
        <f>'SEKTÖR (U S D)'!C31*1.5121</f>
        <v>2592687.4867</v>
      </c>
      <c r="D31" s="31">
        <f t="shared" si="0"/>
        <v>12.485267546045634</v>
      </c>
      <c r="E31" s="31">
        <f t="shared" si="1"/>
        <v>14.827584268618397</v>
      </c>
      <c r="F31" s="5">
        <f>'SEKTÖR (U S D)'!F31*1.5494</f>
        <v>23307904.641400002</v>
      </c>
      <c r="G31" s="5">
        <f>'SEKTÖR (U S D)'!G31*1.4998</f>
        <v>26070736.9382</v>
      </c>
      <c r="H31" s="31">
        <f t="shared" si="2"/>
        <v>11.853627939993356</v>
      </c>
      <c r="I31" s="45">
        <f t="shared" si="3"/>
        <v>15.290194608909024</v>
      </c>
    </row>
    <row r="32" spans="1:9" ht="14.25">
      <c r="A32" s="44" t="s">
        <v>137</v>
      </c>
      <c r="B32" s="5">
        <f>'SEKTÖR (U S D)'!B32*1.4995</f>
        <v>323869.5075</v>
      </c>
      <c r="C32" s="5">
        <f>'SEKTÖR (U S D)'!C32*1.5121</f>
        <v>73418.5034</v>
      </c>
      <c r="D32" s="31">
        <f t="shared" si="0"/>
        <v>-77.33083797646495</v>
      </c>
      <c r="E32" s="31">
        <f t="shared" si="1"/>
        <v>0.4198805492847702</v>
      </c>
      <c r="F32" s="5">
        <f>'SEKTÖR (U S D)'!F32*1.5494</f>
        <v>2838353.6070000003</v>
      </c>
      <c r="G32" s="5">
        <f>'SEKTÖR (U S D)'!G32*1.4998</f>
        <v>1677469.3076</v>
      </c>
      <c r="H32" s="31">
        <f t="shared" si="2"/>
        <v>-40.899918055911215</v>
      </c>
      <c r="I32" s="45">
        <f t="shared" si="3"/>
        <v>0.9838169218030068</v>
      </c>
    </row>
    <row r="33" spans="1:9" ht="14.25">
      <c r="A33" s="44" t="s">
        <v>35</v>
      </c>
      <c r="B33" s="5">
        <f>'SEKTÖR (U S D)'!B33*1.4995</f>
        <v>1373341.067</v>
      </c>
      <c r="C33" s="5">
        <f>'SEKTÖR (U S D)'!C33*1.5121</f>
        <v>1455920.9487</v>
      </c>
      <c r="D33" s="31">
        <f t="shared" si="0"/>
        <v>6.013064320605511</v>
      </c>
      <c r="E33" s="31">
        <f t="shared" si="1"/>
        <v>8.32641445065686</v>
      </c>
      <c r="F33" s="5">
        <f>'SEKTÖR (U S D)'!F33*1.5494</f>
        <v>13259811.682</v>
      </c>
      <c r="G33" s="5">
        <f>'SEKTÖR (U S D)'!G33*1.4998</f>
        <v>14443882.3922</v>
      </c>
      <c r="H33" s="31">
        <f t="shared" si="2"/>
        <v>8.92977018525353</v>
      </c>
      <c r="I33" s="45">
        <f t="shared" si="3"/>
        <v>8.471174911873455</v>
      </c>
    </row>
    <row r="34" spans="1:9" ht="14.25">
      <c r="A34" s="44" t="s">
        <v>34</v>
      </c>
      <c r="B34" s="5">
        <f>'SEKTÖR (U S D)'!B34*1.4995</f>
        <v>807021.903</v>
      </c>
      <c r="C34" s="5">
        <f>'SEKTÖR (U S D)'!C34*1.5121</f>
        <v>1042447.7884</v>
      </c>
      <c r="D34" s="31">
        <f t="shared" si="0"/>
        <v>29.172180398677465</v>
      </c>
      <c r="E34" s="31">
        <f t="shared" si="1"/>
        <v>5.96176072412402</v>
      </c>
      <c r="F34" s="5">
        <f>'SEKTÖR (U S D)'!F34*1.5494</f>
        <v>8688861.667200001</v>
      </c>
      <c r="G34" s="5">
        <f>'SEKTÖR (U S D)'!G34*1.4998</f>
        <v>9532415.3418</v>
      </c>
      <c r="H34" s="31">
        <f t="shared" si="2"/>
        <v>9.708448665771382</v>
      </c>
      <c r="I34" s="45">
        <f t="shared" si="3"/>
        <v>5.590654610745163</v>
      </c>
    </row>
    <row r="35" spans="1:9" ht="14.25">
      <c r="A35" s="44" t="s">
        <v>18</v>
      </c>
      <c r="B35" s="5">
        <f>'SEKTÖR (U S D)'!B35*1.4995</f>
        <v>665737.5135</v>
      </c>
      <c r="C35" s="5">
        <f>'SEKTÖR (U S D)'!C35*1.5121</f>
        <v>865701.4436</v>
      </c>
      <c r="D35" s="31">
        <f t="shared" si="0"/>
        <v>30.036452212032362</v>
      </c>
      <c r="E35" s="31">
        <f t="shared" si="1"/>
        <v>4.950948069249073</v>
      </c>
      <c r="F35" s="5">
        <f>'SEKTÖR (U S D)'!F35*1.5494</f>
        <v>6963508.7044</v>
      </c>
      <c r="G35" s="5">
        <f>'SEKTÖR (U S D)'!G35*1.4998</f>
        <v>8694175.622</v>
      </c>
      <c r="H35" s="31">
        <f t="shared" si="2"/>
        <v>24.853374800931185</v>
      </c>
      <c r="I35" s="45">
        <f t="shared" si="3"/>
        <v>5.099036423079759</v>
      </c>
    </row>
    <row r="36" spans="1:9" ht="14.25">
      <c r="A36" s="44" t="s">
        <v>92</v>
      </c>
      <c r="B36" s="5">
        <f>'SEKTÖR (U S D)'!B36*1.4995</f>
        <v>1271953.874</v>
      </c>
      <c r="C36" s="5">
        <f>'SEKTÖR (U S D)'!C36*1.5121</f>
        <v>1926770.7435</v>
      </c>
      <c r="D36" s="31">
        <f t="shared" si="0"/>
        <v>51.481180480291535</v>
      </c>
      <c r="E36" s="31">
        <f t="shared" si="1"/>
        <v>11.019205250193169</v>
      </c>
      <c r="F36" s="5">
        <f>'SEKTÖR (U S D)'!F36*1.5494</f>
        <v>17088995.7432</v>
      </c>
      <c r="G36" s="5">
        <f>'SEKTÖR (U S D)'!G36*1.4998</f>
        <v>18451031.5344</v>
      </c>
      <c r="H36" s="31">
        <f t="shared" si="2"/>
        <v>7.970250631854584</v>
      </c>
      <c r="I36" s="45">
        <f t="shared" si="3"/>
        <v>10.821322909469382</v>
      </c>
    </row>
    <row r="37" spans="1:9" ht="14.25">
      <c r="A37" s="44" t="s">
        <v>19</v>
      </c>
      <c r="B37" s="5">
        <f>'SEKTÖR (U S D)'!B37*1.4995</f>
        <v>407444.14</v>
      </c>
      <c r="C37" s="5">
        <f>'SEKTÖR (U S D)'!C37*1.5121</f>
        <v>432649.6125</v>
      </c>
      <c r="D37" s="31">
        <f t="shared" si="0"/>
        <v>6.186240032805472</v>
      </c>
      <c r="E37" s="31">
        <f t="shared" si="1"/>
        <v>2.4743238901862847</v>
      </c>
      <c r="F37" s="5">
        <f>'SEKTÖR (U S D)'!F37*1.5494</f>
        <v>4779878.8578</v>
      </c>
      <c r="G37" s="5">
        <f>'SEKTÖR (U S D)'!G37*1.4998</f>
        <v>4823956.72</v>
      </c>
      <c r="H37" s="31">
        <f t="shared" si="2"/>
        <v>0.9221543790397815</v>
      </c>
      <c r="I37" s="45">
        <f t="shared" si="3"/>
        <v>2.8291964745223277</v>
      </c>
    </row>
    <row r="38" spans="1:9" ht="14.25">
      <c r="A38" s="44" t="s">
        <v>96</v>
      </c>
      <c r="B38" s="5">
        <f>'SEKTÖR (U S D)'!B38*1.4995</f>
        <v>117571.29650000001</v>
      </c>
      <c r="C38" s="5">
        <f>'SEKTÖR (U S D)'!C38*1.5121</f>
        <v>180101.6947</v>
      </c>
      <c r="D38" s="31">
        <f t="shared" si="0"/>
        <v>53.18508859005393</v>
      </c>
      <c r="E38" s="31">
        <f t="shared" si="1"/>
        <v>1.0300019068184108</v>
      </c>
      <c r="F38" s="5">
        <f>'SEKTÖR (U S D)'!F38*1.5494</f>
        <v>1516046.0662</v>
      </c>
      <c r="G38" s="5">
        <f>'SEKTÖR (U S D)'!G38*1.4998</f>
        <v>1808602.8208</v>
      </c>
      <c r="H38" s="31">
        <f t="shared" si="2"/>
        <v>19.29735257539367</v>
      </c>
      <c r="I38" s="45">
        <f t="shared" si="3"/>
        <v>1.0607252555156625</v>
      </c>
    </row>
    <row r="39" spans="1:9" ht="15" thickBot="1">
      <c r="A39" s="44" t="s">
        <v>90</v>
      </c>
      <c r="B39" s="5">
        <f>'SEKTÖR (U S D)'!B39*1.4995</f>
        <v>6567.81</v>
      </c>
      <c r="C39" s="5">
        <f>'SEKTÖR (U S D)'!C39*1.5121</f>
        <v>6700.1151</v>
      </c>
      <c r="D39" s="31">
        <f t="shared" si="0"/>
        <v>2.0144477382871853</v>
      </c>
      <c r="E39" s="31">
        <f t="shared" si="1"/>
        <v>0.03831796996912338</v>
      </c>
      <c r="F39" s="5">
        <f>'SEKTÖR (U S D)'!F39*1.5494</f>
        <v>69752.43860000001</v>
      </c>
      <c r="G39" s="5">
        <f>'SEKTÖR (U S D)'!G39*1.4998</f>
        <v>89971.5022</v>
      </c>
      <c r="H39" s="31">
        <f t="shared" si="2"/>
        <v>28.986891362963746</v>
      </c>
      <c r="I39" s="45">
        <f t="shared" si="3"/>
        <v>0.0527672762436637</v>
      </c>
    </row>
    <row r="40" spans="1:9" ht="18" thickBot="1" thickTop="1">
      <c r="A40" s="51" t="s">
        <v>20</v>
      </c>
      <c r="B40" s="57">
        <f>'SEKTÖR (U S D)'!B40*1.4995</f>
        <v>460087.08650000003</v>
      </c>
      <c r="C40" s="57">
        <f>'SEKTÖR (U S D)'!C40*1.5121</f>
        <v>520058.0651</v>
      </c>
      <c r="D40" s="58">
        <f t="shared" si="0"/>
        <v>13.034701551007338</v>
      </c>
      <c r="E40" s="58">
        <f t="shared" si="1"/>
        <v>2.9742129834011677</v>
      </c>
      <c r="F40" s="57">
        <f>'SEKTÖR (U S D)'!F40*1.5494</f>
        <v>3886553.6950000003</v>
      </c>
      <c r="G40" s="57">
        <f>'SEKTÖR (U S D)'!G40*1.4998</f>
        <v>5487580.725</v>
      </c>
      <c r="H40" s="58">
        <f t="shared" si="2"/>
        <v>41.19400259565948</v>
      </c>
      <c r="I40" s="163">
        <f t="shared" si="3"/>
        <v>3.2184045052598806</v>
      </c>
    </row>
    <row r="41" spans="1:9" ht="14.25">
      <c r="A41" s="44" t="s">
        <v>97</v>
      </c>
      <c r="B41" s="5">
        <f>'SEKTÖR (U S D)'!B41*1.4995</f>
        <v>460087.08650000003</v>
      </c>
      <c r="C41" s="5">
        <f>'SEKTÖR (U S D)'!C41*1.5121</f>
        <v>520058.0651</v>
      </c>
      <c r="D41" s="31">
        <f t="shared" si="0"/>
        <v>13.034701551007338</v>
      </c>
      <c r="E41" s="31">
        <f t="shared" si="1"/>
        <v>2.9742129834011677</v>
      </c>
      <c r="F41" s="5">
        <f>'SEKTÖR (U S D)'!F41*1.5494</f>
        <v>3886553.6950000003</v>
      </c>
      <c r="G41" s="5">
        <f>'SEKTÖR (U S D)'!G41*1.4998</f>
        <v>5487580.725</v>
      </c>
      <c r="H41" s="31">
        <f t="shared" si="2"/>
        <v>41.19400259565948</v>
      </c>
      <c r="I41" s="45">
        <f t="shared" si="3"/>
        <v>3.2184045052598806</v>
      </c>
    </row>
    <row r="42" spans="1:9" ht="14.25">
      <c r="A42" s="126" t="s">
        <v>141</v>
      </c>
      <c r="B42" s="143"/>
      <c r="C42" s="143"/>
      <c r="D42" s="144"/>
      <c r="E42" s="145"/>
      <c r="F42" s="135">
        <f>'SEKTÖR (U S D)'!F42*1.5494</f>
        <v>7840143.115288201</v>
      </c>
      <c r="G42" s="135">
        <f>'SEKTÖR (U S D)'!G42*1.4998</f>
        <v>2199806.53434919</v>
      </c>
      <c r="H42" s="136">
        <f t="shared" si="2"/>
        <v>-71.94175537357744</v>
      </c>
      <c r="I42" s="137">
        <f t="shared" si="3"/>
        <v>1.2901618428309423</v>
      </c>
    </row>
    <row r="43" spans="1:9" s="39" customFormat="1" ht="18.75" thickBot="1">
      <c r="A43" s="46" t="s">
        <v>21</v>
      </c>
      <c r="B43" s="47">
        <f>'SEKTÖR (U S D)'!B43*1.4995</f>
        <v>14297314.139500001</v>
      </c>
      <c r="C43" s="47">
        <f>'SEKTÖR (U S D)'!C43*1.5121</f>
        <v>17485569.0565</v>
      </c>
      <c r="D43" s="48">
        <f>(C43-B43)/B43*100</f>
        <v>22.299677309262055</v>
      </c>
      <c r="E43" s="49">
        <f>C43/C$43*100</f>
        <v>100</v>
      </c>
      <c r="F43" s="47">
        <f>'SEKTÖR (U S D)'!F43*1.5494</f>
        <v>158259763.96708822</v>
      </c>
      <c r="G43" s="47">
        <f>'SEKTÖR (U S D)'!G43*1.4998</f>
        <v>170506246.6831492</v>
      </c>
      <c r="H43" s="48">
        <f t="shared" si="2"/>
        <v>7.7382162143295945</v>
      </c>
      <c r="I43" s="49">
        <f t="shared" si="3"/>
        <v>100</v>
      </c>
    </row>
    <row r="44" spans="1:9" s="39" customFormat="1" ht="18">
      <c r="A44" s="139"/>
      <c r="B44" s="140"/>
      <c r="C44" s="140"/>
      <c r="D44" s="141"/>
      <c r="E44" s="142"/>
      <c r="F44" s="140"/>
      <c r="G44" s="140"/>
      <c r="H44" s="141"/>
      <c r="I44" s="142"/>
    </row>
    <row r="45" ht="12.75">
      <c r="A45" s="63" t="s">
        <v>120</v>
      </c>
    </row>
    <row r="46" ht="12.75">
      <c r="A46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54" t="s">
        <v>133</v>
      </c>
      <c r="B5" s="155"/>
      <c r="C5" s="155"/>
      <c r="D5" s="155"/>
      <c r="E5" s="156"/>
    </row>
    <row r="6" spans="1:5" ht="50.25" customHeight="1" thickBot="1" thickTop="1">
      <c r="A6" s="40"/>
      <c r="B6" s="157" t="s">
        <v>157</v>
      </c>
      <c r="C6" s="158"/>
      <c r="D6" s="157" t="s">
        <v>158</v>
      </c>
      <c r="E6" s="158"/>
    </row>
    <row r="7" spans="1:5" ht="31.5" thickBot="1" thickTop="1">
      <c r="A7" s="41" t="s">
        <v>1</v>
      </c>
      <c r="B7" s="28" t="s">
        <v>121</v>
      </c>
      <c r="C7" s="29" t="s">
        <v>134</v>
      </c>
      <c r="D7" s="28" t="s">
        <v>121</v>
      </c>
      <c r="E7" s="29" t="s">
        <v>134</v>
      </c>
    </row>
    <row r="8" spans="1:5" ht="18" thickBot="1" thickTop="1">
      <c r="A8" s="56" t="s">
        <v>2</v>
      </c>
      <c r="B8" s="58">
        <f>'SEKTÖR (U S D)'!D8</f>
        <v>17.707093671260086</v>
      </c>
      <c r="C8" s="58">
        <f>'SEKTÖR (TL)'!D8</f>
        <v>18.696162947857545</v>
      </c>
      <c r="D8" s="58">
        <f>'SEKTÖR (U S D)'!H8</f>
        <v>13.405195701227385</v>
      </c>
      <c r="E8" s="163">
        <f>'SEKTÖR (TL)'!H8</f>
        <v>9.774824133665163</v>
      </c>
    </row>
    <row r="9" spans="1:5" s="63" customFormat="1" ht="15.75">
      <c r="A9" s="59" t="s">
        <v>84</v>
      </c>
      <c r="B9" s="61">
        <f>'SEKTÖR (U S D)'!D9</f>
        <v>15.227315056913831</v>
      </c>
      <c r="C9" s="61">
        <f>'SEKTÖR (TL)'!D9</f>
        <v>16.195547247455426</v>
      </c>
      <c r="D9" s="61">
        <f>'SEKTÖR (U S D)'!H9</f>
        <v>12.262518719373332</v>
      </c>
      <c r="E9" s="62">
        <f>'SEKTÖR (TL)'!H9</f>
        <v>8.668726975162084</v>
      </c>
    </row>
    <row r="10" spans="1:5" ht="14.25">
      <c r="A10" s="44" t="s">
        <v>3</v>
      </c>
      <c r="B10" s="31">
        <f>'SEKTÖR (U S D)'!D10</f>
        <v>23.22434790809283</v>
      </c>
      <c r="C10" s="31">
        <f>'SEKTÖR (TL)'!D10</f>
        <v>24.259777573742703</v>
      </c>
      <c r="D10" s="31">
        <f>'SEKTÖR (U S D)'!H10</f>
        <v>12.700636792562706</v>
      </c>
      <c r="E10" s="45">
        <f>'SEKTÖR (TL)'!H10</f>
        <v>9.09281984089682</v>
      </c>
    </row>
    <row r="11" spans="1:5" ht="14.25">
      <c r="A11" s="44" t="s">
        <v>4</v>
      </c>
      <c r="B11" s="31">
        <f>'SEKTÖR (U S D)'!D11</f>
        <v>4.302872367699413</v>
      </c>
      <c r="C11" s="31">
        <f>'SEKTÖR (TL)'!D11</f>
        <v>5.179308641012514</v>
      </c>
      <c r="D11" s="31">
        <f>'SEKTÖR (U S D)'!H11</f>
        <v>11.772104549731942</v>
      </c>
      <c r="E11" s="45">
        <f>'SEKTÖR (TL)'!H11</f>
        <v>8.194012136109448</v>
      </c>
    </row>
    <row r="12" spans="1:5" ht="14.25">
      <c r="A12" s="44" t="s">
        <v>5</v>
      </c>
      <c r="B12" s="31">
        <f>'SEKTÖR (U S D)'!D12</f>
        <v>10.50670786560801</v>
      </c>
      <c r="C12" s="31">
        <f>'SEKTÖR (TL)'!D12</f>
        <v>11.435273733635126</v>
      </c>
      <c r="D12" s="31">
        <f>'SEKTÖR (U S D)'!H12</f>
        <v>8.182839826722699</v>
      </c>
      <c r="E12" s="45">
        <f>'SEKTÖR (TL)'!H12</f>
        <v>4.719648362023158</v>
      </c>
    </row>
    <row r="13" spans="1:5" ht="14.25">
      <c r="A13" s="44" t="s">
        <v>6</v>
      </c>
      <c r="B13" s="31">
        <f>'SEKTÖR (U S D)'!D13</f>
        <v>40.72654215953587</v>
      </c>
      <c r="C13" s="31">
        <f>'SEKTÖR (TL)'!D13</f>
        <v>41.90903927938257</v>
      </c>
      <c r="D13" s="31">
        <f>'SEKTÖR (U S D)'!H13</f>
        <v>11.829794582770425</v>
      </c>
      <c r="E13" s="45">
        <f>'SEKTÖR (TL)'!H13</f>
        <v>8.249855373201932</v>
      </c>
    </row>
    <row r="14" spans="1:5" ht="14.25">
      <c r="A14" s="44" t="s">
        <v>7</v>
      </c>
      <c r="B14" s="31">
        <f>'SEKTÖR (U S D)'!D14</f>
        <v>25.866550790312942</v>
      </c>
      <c r="C14" s="31">
        <f>'SEKTÖR (TL)'!D14</f>
        <v>26.92418236080839</v>
      </c>
      <c r="D14" s="31">
        <f>'SEKTÖR (U S D)'!H14</f>
        <v>30.527532763214943</v>
      </c>
      <c r="E14" s="45">
        <f>'SEKTÖR (TL)'!H14</f>
        <v>26.34903423148946</v>
      </c>
    </row>
    <row r="15" spans="1:5" ht="14.25">
      <c r="A15" s="44" t="s">
        <v>8</v>
      </c>
      <c r="B15" s="31">
        <f>'SEKTÖR (U S D)'!D15</f>
        <v>-30.93767338635103</v>
      </c>
      <c r="C15" s="31">
        <f>'SEKTÖR (TL)'!D15</f>
        <v>-30.357356403802193</v>
      </c>
      <c r="D15" s="31">
        <f>'SEKTÖR (U S D)'!H15</f>
        <v>-9.466553929787853</v>
      </c>
      <c r="E15" s="45">
        <f>'SEKTÖR (TL)'!H15</f>
        <v>-12.364746084868864</v>
      </c>
    </row>
    <row r="16" spans="1:5" ht="14.25">
      <c r="A16" s="44" t="s">
        <v>9</v>
      </c>
      <c r="B16" s="31">
        <f>'SEKTÖR (U S D)'!D16</f>
        <v>-11.556826130592135</v>
      </c>
      <c r="C16" s="31">
        <f>'SEKTÖR (TL)'!D16</f>
        <v>-10.813655746627788</v>
      </c>
      <c r="D16" s="31">
        <f>'SEKTÖR (U S D)'!H16</f>
        <v>-5.470504515912571</v>
      </c>
      <c r="E16" s="45">
        <f>'SEKTÖR (TL)'!H16</f>
        <v>-8.496619770856901</v>
      </c>
    </row>
    <row r="17" spans="1:5" ht="14.25">
      <c r="A17" s="44" t="s">
        <v>10</v>
      </c>
      <c r="B17" s="31">
        <f>'SEKTÖR (U S D)'!D17</f>
        <v>5.458919319022946</v>
      </c>
      <c r="C17" s="31">
        <f>'SEKTÖR (TL)'!D17</f>
        <v>6.3450696247379605</v>
      </c>
      <c r="D17" s="31">
        <f>'SEKTÖR (U S D)'!H17</f>
        <v>14.429298067141405</v>
      </c>
      <c r="E17" s="45">
        <f>'SEKTÖR (TL)'!H17</f>
        <v>10.766142533302352</v>
      </c>
    </row>
    <row r="18" spans="1:5" s="63" customFormat="1" ht="15.75">
      <c r="A18" s="42" t="s">
        <v>85</v>
      </c>
      <c r="B18" s="30">
        <f>'SEKTÖR (U S D)'!D18</f>
        <v>43.01603280218026</v>
      </c>
      <c r="C18" s="30">
        <f>'SEKTÖR (TL)'!D18</f>
        <v>44.21776805613656</v>
      </c>
      <c r="D18" s="30">
        <f>'SEKTÖR (U S D)'!H18</f>
        <v>16.10759066032181</v>
      </c>
      <c r="E18" s="43">
        <f>'SEKTÖR (TL)'!H18</f>
        <v>12.390708966277684</v>
      </c>
    </row>
    <row r="19" spans="1:5" ht="14.25">
      <c r="A19" s="44" t="s">
        <v>123</v>
      </c>
      <c r="B19" s="31">
        <f>'SEKTÖR (U S D)'!D19</f>
        <v>43.01603280218026</v>
      </c>
      <c r="C19" s="31">
        <f>'SEKTÖR (TL)'!D19</f>
        <v>44.21776805613656</v>
      </c>
      <c r="D19" s="31">
        <f>'SEKTÖR (U S D)'!H19</f>
        <v>16.10759066032181</v>
      </c>
      <c r="E19" s="45">
        <f>'SEKTÖR (TL)'!H19</f>
        <v>12.390708966277684</v>
      </c>
    </row>
    <row r="20" spans="1:5" s="63" customFormat="1" ht="15.75">
      <c r="A20" s="42" t="s">
        <v>86</v>
      </c>
      <c r="B20" s="30">
        <f>'SEKTÖR (U S D)'!D20</f>
        <v>20.389832371322345</v>
      </c>
      <c r="C20" s="30">
        <f>'SEKTÖR (TL)'!D20</f>
        <v>21.401444167173402</v>
      </c>
      <c r="D20" s="30">
        <f>'SEKTÖR (U S D)'!H20</f>
        <v>17.045162533085502</v>
      </c>
      <c r="E20" s="43">
        <f>'SEKTÖR (TL)'!H20</f>
        <v>13.298266920822005</v>
      </c>
    </row>
    <row r="21" spans="1:5" ht="15" thickBot="1">
      <c r="A21" s="44" t="s">
        <v>11</v>
      </c>
      <c r="B21" s="31">
        <f>'SEKTÖR (U S D)'!D21</f>
        <v>20.389832371322345</v>
      </c>
      <c r="C21" s="31">
        <f>'SEKTÖR (TL)'!D21</f>
        <v>21.401444167173402</v>
      </c>
      <c r="D21" s="31">
        <f>'SEKTÖR (U S D)'!H21</f>
        <v>17.045162533085502</v>
      </c>
      <c r="E21" s="45">
        <f>'SEKTÖR (TL)'!H21</f>
        <v>13.298266920822005</v>
      </c>
    </row>
    <row r="22" spans="1:5" ht="18" thickBot="1" thickTop="1">
      <c r="A22" s="51" t="s">
        <v>12</v>
      </c>
      <c r="B22" s="58">
        <f>'SEKTÖR (U S D)'!D22</f>
        <v>22.316378615321558</v>
      </c>
      <c r="C22" s="58">
        <f>'SEKTÖR (TL)'!D22</f>
        <v>23.34417879575039</v>
      </c>
      <c r="D22" s="58">
        <f>'SEKTÖR (U S D)'!H22</f>
        <v>15.01438893256625</v>
      </c>
      <c r="E22" s="163">
        <f>'SEKTÖR (TL)'!H22</f>
        <v>11.332503240649837</v>
      </c>
    </row>
    <row r="23" spans="1:5" s="63" customFormat="1" ht="15.75">
      <c r="A23" s="42" t="s">
        <v>87</v>
      </c>
      <c r="B23" s="30">
        <f>'SEKTÖR (U S D)'!D23</f>
        <v>24.749106002122613</v>
      </c>
      <c r="C23" s="30">
        <f>'SEKTÖR (TL)'!D23</f>
        <v>25.797347906508563</v>
      </c>
      <c r="D23" s="30">
        <f>'SEKTÖR (U S D)'!H23</f>
        <v>18.377113271495453</v>
      </c>
      <c r="E23" s="43">
        <f>'SEKTÖR (TL)'!H23</f>
        <v>14.587578730210964</v>
      </c>
    </row>
    <row r="24" spans="1:5" ht="14.25">
      <c r="A24" s="44" t="s">
        <v>13</v>
      </c>
      <c r="B24" s="31">
        <f>'SEKTÖR (U S D)'!D24</f>
        <v>27.34364289435442</v>
      </c>
      <c r="C24" s="31">
        <f>'SEKTÖR (TL)'!D24</f>
        <v>28.413686175760805</v>
      </c>
      <c r="D24" s="31">
        <f>'SEKTÖR (U S D)'!H24</f>
        <v>18.40274969085747</v>
      </c>
      <c r="E24" s="45">
        <f>'SEKTÖR (TL)'!H24</f>
        <v>14.612394466469619</v>
      </c>
    </row>
    <row r="25" spans="1:5" ht="14.25">
      <c r="A25" s="44" t="s">
        <v>14</v>
      </c>
      <c r="B25" s="31">
        <f>'SEKTÖR (U S D)'!D25</f>
        <v>1.0540267114209756</v>
      </c>
      <c r="C25" s="31">
        <f>'SEKTÖR (TL)'!D25</f>
        <v>1.9031635814202512</v>
      </c>
      <c r="D25" s="31">
        <f>'SEKTÖR (U S D)'!H25</f>
        <v>18.17366993609749</v>
      </c>
      <c r="E25" s="45">
        <f>'SEKTÖR (TL)'!H25</f>
        <v>14.390648102593918</v>
      </c>
    </row>
    <row r="26" spans="1:5" ht="14.25">
      <c r="A26" s="44" t="s">
        <v>15</v>
      </c>
      <c r="B26" s="31">
        <f>'SEKTÖR (U S D)'!D26</f>
        <v>41.457410142786806</v>
      </c>
      <c r="C26" s="31">
        <f>'SEKTÖR (TL)'!D26</f>
        <v>42.64604860080555</v>
      </c>
      <c r="D26" s="31">
        <f>'SEKTÖR (U S D)'!H26</f>
        <v>18.44864465194824</v>
      </c>
      <c r="E26" s="45">
        <f>'SEKTÖR (TL)'!H26</f>
        <v>14.656820220080002</v>
      </c>
    </row>
    <row r="27" spans="1:5" s="63" customFormat="1" ht="15.75">
      <c r="A27" s="42" t="s">
        <v>88</v>
      </c>
      <c r="B27" s="30">
        <f>'SEKTÖR (U S D)'!D27</f>
        <v>54.044089736310575</v>
      </c>
      <c r="C27" s="30">
        <f>'SEKTÖR (TL)'!D27</f>
        <v>55.338491557369274</v>
      </c>
      <c r="D27" s="30">
        <f>'SEKTÖR (U S D)'!H27</f>
        <v>31.6691640195692</v>
      </c>
      <c r="E27" s="43">
        <f>'SEKTÖR (TL)'!H27</f>
        <v>27.45411914066728</v>
      </c>
    </row>
    <row r="28" spans="1:5" ht="14.25">
      <c r="A28" s="44" t="s">
        <v>16</v>
      </c>
      <c r="B28" s="31">
        <f>'SEKTÖR (U S D)'!D28</f>
        <v>54.044089736310575</v>
      </c>
      <c r="C28" s="31">
        <f>'SEKTÖR (TL)'!D28</f>
        <v>55.338491557369274</v>
      </c>
      <c r="D28" s="31">
        <f>'SEKTÖR (U S D)'!H28</f>
        <v>31.6691640195692</v>
      </c>
      <c r="E28" s="45">
        <f>'SEKTÖR (TL)'!H28</f>
        <v>27.45411914066728</v>
      </c>
    </row>
    <row r="29" spans="1:5" s="63" customFormat="1" ht="15.75">
      <c r="A29" s="42" t="s">
        <v>89</v>
      </c>
      <c r="B29" s="30">
        <f>'SEKTÖR (U S D)'!D29</f>
        <v>17.149316876484484</v>
      </c>
      <c r="C29" s="30">
        <f>'SEKTÖR (TL)'!D29</f>
        <v>18.13369926571004</v>
      </c>
      <c r="D29" s="30">
        <f>'SEKTÖR (U S D)'!H29</f>
        <v>12.095849965756905</v>
      </c>
      <c r="E29" s="43">
        <f>'SEKTÖR (TL)'!H29</f>
        <v>8.507393687002848</v>
      </c>
    </row>
    <row r="30" spans="1:5" ht="14.25">
      <c r="A30" s="44" t="s">
        <v>17</v>
      </c>
      <c r="B30" s="31">
        <f>'SEKTÖR (U S D)'!D30</f>
        <v>18.318524907822905</v>
      </c>
      <c r="C30" s="31">
        <f>'SEKTÖR (TL)'!D30</f>
        <v>19.312731919385786</v>
      </c>
      <c r="D30" s="31">
        <f>'SEKTÖR (U S D)'!H30</f>
        <v>10.092308474162408</v>
      </c>
      <c r="E30" s="45">
        <f>'SEKTÖR (TL)'!H30</f>
        <v>6.567990350812426</v>
      </c>
    </row>
    <row r="31" spans="1:5" ht="14.25">
      <c r="A31" s="44" t="s">
        <v>136</v>
      </c>
      <c r="B31" s="31">
        <f>'SEKTÖR (U S D)'!D31</f>
        <v>11.547952308243788</v>
      </c>
      <c r="C31" s="31">
        <f>'SEKTÖR (TL)'!D31</f>
        <v>12.485267546045634</v>
      </c>
      <c r="D31" s="31">
        <f>'SEKTÖR (U S D)'!H31</f>
        <v>15.552747786522012</v>
      </c>
      <c r="E31" s="45">
        <f>'SEKTÖR (TL)'!H31</f>
        <v>11.853627939993356</v>
      </c>
    </row>
    <row r="32" spans="1:5" ht="14.25">
      <c r="A32" s="44" t="s">
        <v>137</v>
      </c>
      <c r="B32" s="31">
        <f>'SEKTÖR (U S D)'!D32</f>
        <v>-77.51973516679399</v>
      </c>
      <c r="C32" s="31">
        <f>'SEKTÖR (TL)'!D32</f>
        <v>-77.33083797646495</v>
      </c>
      <c r="D32" s="31">
        <f>'SEKTÖR (U S D)'!H32</f>
        <v>-38.945414745852</v>
      </c>
      <c r="E32" s="45">
        <f>'SEKTÖR (TL)'!H32</f>
        <v>-40.899918055911215</v>
      </c>
    </row>
    <row r="33" spans="1:5" ht="14.25">
      <c r="A33" s="44" t="s">
        <v>35</v>
      </c>
      <c r="B33" s="31">
        <f>'SEKTÖR (U S D)'!D33</f>
        <v>5.129680542786827</v>
      </c>
      <c r="C33" s="31">
        <f>'SEKTÖR (TL)'!D33</f>
        <v>6.013064320605511</v>
      </c>
      <c r="D33" s="31">
        <f>'SEKTÖR (U S D)'!H33</f>
        <v>12.532194909342454</v>
      </c>
      <c r="E33" s="45">
        <f>'SEKTÖR (TL)'!H33</f>
        <v>8.92977018525353</v>
      </c>
    </row>
    <row r="34" spans="1:5" ht="14.25">
      <c r="A34" s="44" t="s">
        <v>34</v>
      </c>
      <c r="B34" s="31">
        <f>'SEKTÖR (U S D)'!D34</f>
        <v>28.09581675009383</v>
      </c>
      <c r="C34" s="31">
        <f>'SEKTÖR (TL)'!D34</f>
        <v>29.172180398677465</v>
      </c>
      <c r="D34" s="31">
        <f>'SEKTÖR (U S D)'!H34</f>
        <v>13.336625125180818</v>
      </c>
      <c r="E34" s="45">
        <f>'SEKTÖR (TL)'!H34</f>
        <v>9.708448665771382</v>
      </c>
    </row>
    <row r="35" spans="1:5" ht="14.25">
      <c r="A35" s="44" t="s">
        <v>18</v>
      </c>
      <c r="B35" s="31">
        <f>'SEKTÖR (U S D)'!D35</f>
        <v>28.95288677464621</v>
      </c>
      <c r="C35" s="31">
        <f>'SEKTÖR (TL)'!D35</f>
        <v>30.036452212032362</v>
      </c>
      <c r="D35" s="31">
        <f>'SEKTÖR (U S D)'!H35</f>
        <v>28.98241026574396</v>
      </c>
      <c r="E35" s="45">
        <f>'SEKTÖR (TL)'!H35</f>
        <v>24.853374800931185</v>
      </c>
    </row>
    <row r="36" spans="1:5" ht="14.25">
      <c r="A36" s="44" t="s">
        <v>92</v>
      </c>
      <c r="B36" s="31">
        <f>'SEKTÖR (U S D)'!D36</f>
        <v>50.21892079240603</v>
      </c>
      <c r="C36" s="31">
        <f>'SEKTÖR (TL)'!D36</f>
        <v>51.481180480291535</v>
      </c>
      <c r="D36" s="31">
        <f>'SEKTÖR (U S D)'!H36</f>
        <v>11.540943011731887</v>
      </c>
      <c r="E36" s="45">
        <f>'SEKTÖR (TL)'!H36</f>
        <v>7.970250631854584</v>
      </c>
    </row>
    <row r="37" spans="1:5" ht="14.25">
      <c r="A37" s="44" t="s">
        <v>19</v>
      </c>
      <c r="B37" s="31">
        <f>'SEKTÖR (U S D)'!D37</f>
        <v>5.301413219490652</v>
      </c>
      <c r="C37" s="31">
        <f>'SEKTÖR (TL)'!D37</f>
        <v>6.186240032805472</v>
      </c>
      <c r="D37" s="31">
        <f>'SEKTÖR (U S D)'!H37</f>
        <v>4.259758631073648</v>
      </c>
      <c r="E37" s="45">
        <f>'SEKTÖR (TL)'!H37</f>
        <v>0.9221543790397815</v>
      </c>
    </row>
    <row r="38" spans="1:5" ht="14.25">
      <c r="A38" s="44" t="s">
        <v>96</v>
      </c>
      <c r="B38" s="31">
        <f>'SEKTÖR (U S D)'!D38</f>
        <v>51.90863060696111</v>
      </c>
      <c r="C38" s="31">
        <f>'SEKTÖR (TL)'!D38</f>
        <v>53.18508859005393</v>
      </c>
      <c r="D38" s="31">
        <f>'SEKTÖR (U S D)'!H38</f>
        <v>23.24264440613078</v>
      </c>
      <c r="E38" s="45">
        <f>'SEKTÖR (TL)'!H38</f>
        <v>19.29735257539367</v>
      </c>
    </row>
    <row r="39" spans="1:5" ht="15" thickBot="1">
      <c r="A39" s="44" t="s">
        <v>90</v>
      </c>
      <c r="B39" s="31">
        <f>'SEKTÖR (U S D)'!D39</f>
        <v>1.1643835616438356</v>
      </c>
      <c r="C39" s="31">
        <f>'SEKTÖR (TL)'!D39</f>
        <v>2.0144477382871853</v>
      </c>
      <c r="D39" s="31">
        <f>'SEKTÖR (U S D)'!H39</f>
        <v>33.252626668739865</v>
      </c>
      <c r="E39" s="45">
        <f>'SEKTÖR (TL)'!H39</f>
        <v>28.986891362963746</v>
      </c>
    </row>
    <row r="40" spans="1:5" ht="18" thickBot="1" thickTop="1">
      <c r="A40" s="51" t="s">
        <v>20</v>
      </c>
      <c r="B40" s="58">
        <f>'SEKTÖR (U S D)'!D40</f>
        <v>12.09280799929602</v>
      </c>
      <c r="C40" s="58">
        <f>'SEKTÖR (TL)'!D40</f>
        <v>13.034701551007338</v>
      </c>
      <c r="D40" s="58">
        <f>'SEKTÖR (U S D)'!H40</f>
        <v>45.86344020650408</v>
      </c>
      <c r="E40" s="163">
        <f>'SEKTÖR (TL)'!H40</f>
        <v>41.19400259565948</v>
      </c>
    </row>
    <row r="41" spans="1:5" ht="14.25">
      <c r="A41" s="44" t="s">
        <v>97</v>
      </c>
      <c r="B41" s="31">
        <f>'SEKTÖR (U S D)'!D41</f>
        <v>12.09280799929602</v>
      </c>
      <c r="C41" s="31">
        <f>'SEKTÖR (TL)'!D41</f>
        <v>13.034701551007338</v>
      </c>
      <c r="D41" s="31">
        <f>'SEKTÖR (U S D)'!H41</f>
        <v>45.86344020650408</v>
      </c>
      <c r="E41" s="45">
        <f>'SEKTÖR (TL)'!H41</f>
        <v>41.19400259565948</v>
      </c>
    </row>
    <row r="42" spans="1:5" ht="14.25">
      <c r="A42" s="126" t="s">
        <v>141</v>
      </c>
      <c r="B42" s="144"/>
      <c r="C42" s="144"/>
      <c r="D42" s="136">
        <f>'SEKTÖR (U S D)'!H42</f>
        <v>-71.01383902908447</v>
      </c>
      <c r="E42" s="137">
        <f>'SEKTÖR (TL)'!H42</f>
        <v>-71.94175537357744</v>
      </c>
    </row>
    <row r="43" spans="1:5" s="39" customFormat="1" ht="18.75" thickBot="1">
      <c r="A43" s="46" t="s">
        <v>21</v>
      </c>
      <c r="B43" s="48">
        <f>'SEKTÖR (U S D)'!D43</f>
        <v>21.280580732252155</v>
      </c>
      <c r="C43" s="48">
        <f>'SEKTÖR (TL)'!D43</f>
        <v>22.299677309262055</v>
      </c>
      <c r="D43" s="48">
        <f>'SEKTÖR (U S D)'!H43</f>
        <v>11.301234966317041</v>
      </c>
      <c r="E43" s="164">
        <f>'SEKTÖR (TL)'!H43</f>
        <v>7.7382162143295945</v>
      </c>
    </row>
    <row r="44" spans="1:5" s="39" customFormat="1" ht="18">
      <c r="A44" s="139"/>
      <c r="B44" s="141"/>
      <c r="C44" s="141"/>
      <c r="D44" s="141"/>
      <c r="E44" s="141"/>
    </row>
    <row r="45" ht="14.25">
      <c r="A45" s="134"/>
    </row>
    <row r="46" ht="12.75">
      <c r="A46" s="63" t="s">
        <v>120</v>
      </c>
    </row>
    <row r="47" ht="12.75">
      <c r="A47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4" t="s">
        <v>154</v>
      </c>
    </row>
    <row r="5" ht="13.5" thickBot="1"/>
    <row r="6" spans="1:9" ht="56.25" customHeight="1" thickBot="1">
      <c r="A6" s="165" t="s">
        <v>131</v>
      </c>
      <c r="B6" s="166"/>
      <c r="C6" s="166"/>
      <c r="D6" s="166"/>
      <c r="E6" s="166"/>
      <c r="F6" s="166"/>
      <c r="G6" s="166"/>
      <c r="H6" s="166"/>
      <c r="I6" s="167"/>
    </row>
    <row r="7" spans="1:9" ht="24" customHeight="1" thickBot="1" thickTop="1">
      <c r="A7" s="168"/>
      <c r="B7" s="148" t="s">
        <v>33</v>
      </c>
      <c r="C7" s="149"/>
      <c r="D7" s="149"/>
      <c r="E7" s="150"/>
      <c r="F7" s="148" t="s">
        <v>155</v>
      </c>
      <c r="G7" s="149"/>
      <c r="H7" s="149"/>
      <c r="I7" s="150"/>
    </row>
    <row r="8" spans="1:9" ht="53.25" customHeight="1" thickBot="1" thickTop="1">
      <c r="A8" s="169" t="s">
        <v>48</v>
      </c>
      <c r="B8" s="3">
        <v>2009</v>
      </c>
      <c r="C8" s="35">
        <v>2010</v>
      </c>
      <c r="D8" s="28" t="s">
        <v>129</v>
      </c>
      <c r="E8" s="29" t="s">
        <v>130</v>
      </c>
      <c r="F8" s="3">
        <v>2009</v>
      </c>
      <c r="G8" s="35">
        <v>2010</v>
      </c>
      <c r="H8" s="28" t="s">
        <v>129</v>
      </c>
      <c r="I8" s="29" t="s">
        <v>130</v>
      </c>
    </row>
    <row r="9" spans="1:9" ht="22.5" customHeight="1" thickTop="1">
      <c r="A9" s="170" t="s">
        <v>37</v>
      </c>
      <c r="B9" s="107">
        <v>75333</v>
      </c>
      <c r="C9" s="8">
        <v>96471</v>
      </c>
      <c r="D9" s="50">
        <f aca="true" t="shared" si="0" ref="D9:D22">(C9-B9)/B9*100</f>
        <v>28.059416192107044</v>
      </c>
      <c r="E9" s="7">
        <f aca="true" t="shared" si="1" ref="E9:E22">C9/C$22*100</f>
        <v>0.8342525120494925</v>
      </c>
      <c r="F9" s="108">
        <v>547916.4648</v>
      </c>
      <c r="G9" s="108">
        <v>1004311</v>
      </c>
      <c r="H9" s="109">
        <f aca="true" t="shared" si="2" ref="H9:H22">(G9-F9)/F9*100</f>
        <v>83.29637171363208</v>
      </c>
      <c r="I9" s="7">
        <f aca="true" t="shared" si="3" ref="I9:I22">G9/G$22*100</f>
        <v>0.894954177431121</v>
      </c>
    </row>
    <row r="10" spans="1:9" ht="22.5" customHeight="1">
      <c r="A10" s="170" t="s">
        <v>36</v>
      </c>
      <c r="B10" s="107">
        <v>602189</v>
      </c>
      <c r="C10" s="8">
        <v>1245996</v>
      </c>
      <c r="D10" s="50">
        <f t="shared" si="0"/>
        <v>106.91111926654256</v>
      </c>
      <c r="E10" s="7">
        <f t="shared" si="1"/>
        <v>10.775002778074443</v>
      </c>
      <c r="F10" s="108">
        <v>5345184.5318</v>
      </c>
      <c r="G10" s="108">
        <v>8758810</v>
      </c>
      <c r="H10" s="109">
        <f t="shared" si="2"/>
        <v>63.8635663163991</v>
      </c>
      <c r="I10" s="7">
        <f t="shared" si="3"/>
        <v>7.805085873624283</v>
      </c>
    </row>
    <row r="11" spans="1:9" ht="22.5" customHeight="1">
      <c r="A11" s="170" t="s">
        <v>38</v>
      </c>
      <c r="B11" s="107">
        <v>354128</v>
      </c>
      <c r="C11" s="8">
        <v>308427</v>
      </c>
      <c r="D11" s="50">
        <f t="shared" si="0"/>
        <v>-12.905220711155287</v>
      </c>
      <c r="E11" s="7">
        <f t="shared" si="1"/>
        <v>2.6671849523057585</v>
      </c>
      <c r="F11" s="108">
        <v>4011590.409</v>
      </c>
      <c r="G11" s="108">
        <v>3369047</v>
      </c>
      <c r="H11" s="109">
        <f t="shared" si="2"/>
        <v>-16.0171738260829</v>
      </c>
      <c r="I11" s="7">
        <f t="shared" si="3"/>
        <v>3.002200201542935</v>
      </c>
    </row>
    <row r="12" spans="1:9" ht="22.5" customHeight="1">
      <c r="A12" s="170" t="s">
        <v>143</v>
      </c>
      <c r="B12" s="107">
        <v>86727</v>
      </c>
      <c r="C12" s="8">
        <v>147062</v>
      </c>
      <c r="D12" s="50">
        <f t="shared" si="0"/>
        <v>69.56887705097606</v>
      </c>
      <c r="E12" s="7">
        <f t="shared" si="1"/>
        <v>1.2717484314148548</v>
      </c>
      <c r="F12" s="108">
        <v>1045081.0861</v>
      </c>
      <c r="G12" s="108">
        <v>1438978</v>
      </c>
      <c r="H12" s="109">
        <f t="shared" si="2"/>
        <v>37.690560009073735</v>
      </c>
      <c r="I12" s="7">
        <f t="shared" si="3"/>
        <v>1.2822914140455295</v>
      </c>
    </row>
    <row r="13" spans="1:9" ht="22.5" customHeight="1">
      <c r="A13" s="171" t="s">
        <v>39</v>
      </c>
      <c r="B13" s="107">
        <v>135610</v>
      </c>
      <c r="C13" s="8">
        <v>126016</v>
      </c>
      <c r="D13" s="50">
        <f t="shared" si="0"/>
        <v>-7.07469950593614</v>
      </c>
      <c r="E13" s="7">
        <f t="shared" si="1"/>
        <v>1.089748883689698</v>
      </c>
      <c r="F13" s="108">
        <v>593189.0301</v>
      </c>
      <c r="G13" s="108">
        <v>1228790</v>
      </c>
      <c r="H13" s="109">
        <f t="shared" si="2"/>
        <v>107.14981863249398</v>
      </c>
      <c r="I13" s="7">
        <f t="shared" si="3"/>
        <v>1.094990240757681</v>
      </c>
    </row>
    <row r="14" spans="1:9" ht="22.5" customHeight="1">
      <c r="A14" s="170" t="s">
        <v>40</v>
      </c>
      <c r="B14" s="107">
        <v>670356</v>
      </c>
      <c r="C14" s="8">
        <v>988210</v>
      </c>
      <c r="D14" s="50">
        <f t="shared" si="0"/>
        <v>47.41570150785553</v>
      </c>
      <c r="E14" s="7">
        <f t="shared" si="1"/>
        <v>8.54574613026121</v>
      </c>
      <c r="F14" s="108">
        <v>6385257.7782</v>
      </c>
      <c r="G14" s="108">
        <v>8695469</v>
      </c>
      <c r="H14" s="109">
        <f t="shared" si="2"/>
        <v>36.180390863581515</v>
      </c>
      <c r="I14" s="7">
        <f t="shared" si="3"/>
        <v>7.748641910994516</v>
      </c>
    </row>
    <row r="15" spans="1:9" ht="22.5" customHeight="1">
      <c r="A15" s="170" t="s">
        <v>41</v>
      </c>
      <c r="B15" s="107">
        <v>369368</v>
      </c>
      <c r="C15" s="8">
        <v>609517</v>
      </c>
      <c r="D15" s="50">
        <f t="shared" si="0"/>
        <v>65.01618981611834</v>
      </c>
      <c r="E15" s="7">
        <f t="shared" si="1"/>
        <v>5.270921711051721</v>
      </c>
      <c r="F15" s="108">
        <v>3864373.3094</v>
      </c>
      <c r="G15" s="108">
        <v>5160388</v>
      </c>
      <c r="H15" s="109">
        <f t="shared" si="2"/>
        <v>33.53751273065347</v>
      </c>
      <c r="I15" s="7">
        <f t="shared" si="3"/>
        <v>4.598486721509003</v>
      </c>
    </row>
    <row r="16" spans="1:9" ht="22.5" customHeight="1">
      <c r="A16" s="170" t="s">
        <v>42</v>
      </c>
      <c r="B16" s="107">
        <v>469189</v>
      </c>
      <c r="C16" s="8">
        <v>430426</v>
      </c>
      <c r="D16" s="50">
        <f t="shared" si="0"/>
        <v>-8.26170264008747</v>
      </c>
      <c r="E16" s="7">
        <f t="shared" si="1"/>
        <v>3.7221960148792372</v>
      </c>
      <c r="F16" s="108">
        <v>4227728.3978</v>
      </c>
      <c r="G16" s="108">
        <v>4449162</v>
      </c>
      <c r="H16" s="109">
        <f t="shared" si="2"/>
        <v>5.237649663474785</v>
      </c>
      <c r="I16" s="7">
        <f t="shared" si="3"/>
        <v>3.9647042778260935</v>
      </c>
    </row>
    <row r="17" spans="1:9" ht="22.5" customHeight="1">
      <c r="A17" s="170" t="s">
        <v>43</v>
      </c>
      <c r="B17" s="107">
        <v>2854035</v>
      </c>
      <c r="C17" s="8">
        <v>3096487</v>
      </c>
      <c r="D17" s="50">
        <f t="shared" si="0"/>
        <v>8.495060502061117</v>
      </c>
      <c r="E17" s="7">
        <f t="shared" si="1"/>
        <v>26.777498505028426</v>
      </c>
      <c r="F17" s="108">
        <v>29984688.4341</v>
      </c>
      <c r="G17" s="108">
        <v>33290064</v>
      </c>
      <c r="H17" s="109">
        <f t="shared" si="2"/>
        <v>11.023544810760725</v>
      </c>
      <c r="I17" s="7">
        <f t="shared" si="3"/>
        <v>29.665195187296938</v>
      </c>
    </row>
    <row r="18" spans="1:9" ht="22.5" customHeight="1">
      <c r="A18" s="170" t="s">
        <v>44</v>
      </c>
      <c r="B18" s="107">
        <v>1398680</v>
      </c>
      <c r="C18" s="8">
        <v>1614265</v>
      </c>
      <c r="D18" s="50">
        <f t="shared" si="0"/>
        <v>15.413461263476993</v>
      </c>
      <c r="E18" s="7">
        <f t="shared" si="1"/>
        <v>13.959683545973132</v>
      </c>
      <c r="F18" s="108">
        <v>14257873.1841</v>
      </c>
      <c r="G18" s="108">
        <v>16316838</v>
      </c>
      <c r="H18" s="109">
        <f t="shared" si="2"/>
        <v>14.440897245432808</v>
      </c>
      <c r="I18" s="7">
        <f t="shared" si="3"/>
        <v>14.540139787941046</v>
      </c>
    </row>
    <row r="19" spans="1:9" ht="22.5" customHeight="1">
      <c r="A19" s="172" t="s">
        <v>45</v>
      </c>
      <c r="B19" s="107">
        <v>129843</v>
      </c>
      <c r="C19" s="8">
        <v>158523</v>
      </c>
      <c r="D19" s="50">
        <f t="shared" si="0"/>
        <v>22.088214227952218</v>
      </c>
      <c r="E19" s="7">
        <f t="shared" si="1"/>
        <v>1.3708597502629982</v>
      </c>
      <c r="F19" s="108">
        <v>1072355.7192</v>
      </c>
      <c r="G19" s="108">
        <v>1374903</v>
      </c>
      <c r="H19" s="109">
        <f t="shared" si="2"/>
        <v>28.213332141848113</v>
      </c>
      <c r="I19" s="7">
        <f t="shared" si="3"/>
        <v>1.2251933747739303</v>
      </c>
    </row>
    <row r="20" spans="1:9" ht="22.5" customHeight="1">
      <c r="A20" s="170" t="s">
        <v>46</v>
      </c>
      <c r="B20" s="107">
        <v>711015</v>
      </c>
      <c r="C20" s="8">
        <v>952747</v>
      </c>
      <c r="D20" s="50">
        <f t="shared" si="0"/>
        <v>33.99815756348319</v>
      </c>
      <c r="E20" s="7">
        <f t="shared" si="1"/>
        <v>8.239072654970073</v>
      </c>
      <c r="F20" s="108">
        <v>8530014.1651</v>
      </c>
      <c r="G20" s="108">
        <v>8596141</v>
      </c>
      <c r="H20" s="109">
        <f t="shared" si="2"/>
        <v>0.7752253820462908</v>
      </c>
      <c r="I20" s="7">
        <f t="shared" si="3"/>
        <v>7.6601294795505925</v>
      </c>
    </row>
    <row r="21" spans="1:9" ht="22.5" customHeight="1" thickBot="1">
      <c r="A21" s="173" t="s">
        <v>47</v>
      </c>
      <c r="B21" s="110">
        <v>1678249</v>
      </c>
      <c r="C21" s="111">
        <v>1789618</v>
      </c>
      <c r="D21" s="112">
        <f t="shared" si="0"/>
        <v>6.636023617472735</v>
      </c>
      <c r="E21" s="113">
        <f t="shared" si="1"/>
        <v>15.476084130038961</v>
      </c>
      <c r="F21" s="114">
        <v>17217256.0334</v>
      </c>
      <c r="G21" s="115">
        <v>18536364</v>
      </c>
      <c r="H21" s="116">
        <f t="shared" si="2"/>
        <v>7.66154585864928</v>
      </c>
      <c r="I21" s="113">
        <f t="shared" si="3"/>
        <v>16.517987352706328</v>
      </c>
    </row>
    <row r="22" spans="1:9" ht="24" customHeight="1" thickBot="1">
      <c r="A22" s="117" t="s">
        <v>22</v>
      </c>
      <c r="B22" s="118">
        <v>9534722</v>
      </c>
      <c r="C22" s="119">
        <v>11563765</v>
      </c>
      <c r="D22" s="120">
        <f t="shared" si="0"/>
        <v>21.28056801236575</v>
      </c>
      <c r="E22" s="121">
        <f t="shared" si="1"/>
        <v>100</v>
      </c>
      <c r="F22" s="122">
        <v>97082508.5431</v>
      </c>
      <c r="G22" s="123">
        <v>112219265</v>
      </c>
      <c r="H22" s="120">
        <f t="shared" si="2"/>
        <v>15.591641258610455</v>
      </c>
      <c r="I22" s="121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">
      <selection activeCell="K39" sqref="K39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0"/>
    </row>
    <row r="8" ht="12.75">
      <c r="I8" s="10"/>
    </row>
    <row r="9" ht="12.75">
      <c r="I9" s="10"/>
    </row>
    <row r="10" ht="12.75">
      <c r="I10" s="10"/>
    </row>
    <row r="17" ht="12.75" customHeight="1"/>
    <row r="25" spans="8:9" ht="12.75">
      <c r="H25" s="10"/>
      <c r="I25" s="10"/>
    </row>
    <row r="26" spans="8:9" ht="12.75">
      <c r="H26" s="10"/>
      <c r="I26" s="10"/>
    </row>
    <row r="27" spans="8:14" ht="12.75">
      <c r="H27" s="159"/>
      <c r="I27" s="159"/>
      <c r="N27" t="s">
        <v>83</v>
      </c>
    </row>
    <row r="28" spans="8:9" ht="12.75">
      <c r="H28" s="159"/>
      <c r="I28" s="159"/>
    </row>
    <row r="29" ht="12.75" customHeight="1"/>
    <row r="30" ht="12.75" customHeight="1"/>
    <row r="31" ht="9.75" customHeight="1"/>
    <row r="38" spans="8:9" ht="12.75">
      <c r="H38" s="10"/>
      <c r="I38" s="10"/>
    </row>
    <row r="39" spans="8:9" ht="12.75">
      <c r="H39" s="10"/>
      <c r="I39" s="10"/>
    </row>
    <row r="40" spans="8:9" ht="12.75">
      <c r="H40" s="159"/>
      <c r="I40" s="159"/>
    </row>
    <row r="41" spans="8:9" ht="12.75">
      <c r="H41" s="159"/>
      <c r="I41" s="159"/>
    </row>
    <row r="42" ht="12.75" customHeight="1"/>
    <row r="43" ht="13.5" customHeight="1"/>
    <row r="44" ht="12.75" customHeight="1"/>
    <row r="50" spans="8:9" ht="12.75">
      <c r="H50" s="10"/>
      <c r="I50" s="10"/>
    </row>
    <row r="51" spans="8:9" ht="12.75">
      <c r="H51" s="10"/>
      <c r="I51" s="10"/>
    </row>
    <row r="52" spans="8:9" ht="12.75">
      <c r="H52" s="159"/>
      <c r="I52" s="159"/>
    </row>
    <row r="53" spans="8:9" ht="12.75">
      <c r="H53" s="159"/>
      <c r="I53" s="159"/>
    </row>
    <row r="56" ht="15.75" customHeight="1"/>
    <row r="57" ht="12.75" customHeight="1"/>
    <row r="58" ht="12.75" customHeight="1"/>
    <row r="59" ht="12.75" customHeight="1"/>
    <row r="61" ht="12.75">
      <c r="C61" s="9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14" width="11.7109375" style="0" customWidth="1"/>
    <col min="15" max="15" width="13.8515625" style="0" customWidth="1"/>
  </cols>
  <sheetData>
    <row r="1" spans="3:14" ht="12.7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ht="12.75">
      <c r="B3" s="10" t="s">
        <v>124</v>
      </c>
    </row>
    <row r="4" spans="2:16" s="25" customFormat="1" ht="12.75">
      <c r="B4" s="64" t="s">
        <v>67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142</v>
      </c>
      <c r="K4" s="64" t="s">
        <v>31</v>
      </c>
      <c r="L4" s="64" t="s">
        <v>0</v>
      </c>
      <c r="M4" s="64" t="s">
        <v>32</v>
      </c>
      <c r="N4" s="64" t="s">
        <v>33</v>
      </c>
      <c r="O4" s="32" t="s">
        <v>98</v>
      </c>
      <c r="P4" s="32" t="s">
        <v>68</v>
      </c>
    </row>
    <row r="5" spans="1:16" ht="12.75">
      <c r="A5" s="66" t="s">
        <v>100</v>
      </c>
      <c r="B5" s="26" t="s">
        <v>69</v>
      </c>
      <c r="C5" s="27">
        <v>836074.88</v>
      </c>
      <c r="D5" s="27">
        <v>856891.06</v>
      </c>
      <c r="E5" s="27">
        <v>933845.34</v>
      </c>
      <c r="F5" s="27">
        <v>902715.74</v>
      </c>
      <c r="G5" s="27">
        <v>807308.5</v>
      </c>
      <c r="H5" s="27">
        <v>847353.84</v>
      </c>
      <c r="I5" s="27">
        <v>1022385.18</v>
      </c>
      <c r="J5" s="27">
        <v>918673.92</v>
      </c>
      <c r="K5" s="27">
        <v>1005423.25</v>
      </c>
      <c r="L5" s="27">
        <v>1203223</v>
      </c>
      <c r="M5" s="27">
        <v>1005098.73</v>
      </c>
      <c r="N5" s="27">
        <v>1122459.96</v>
      </c>
      <c r="O5" s="27">
        <v>11461453.4</v>
      </c>
      <c r="P5" s="67">
        <f aca="true" t="shared" si="0" ref="P5:P24">O5/O$26*100</f>
        <v>10.21344496321631</v>
      </c>
    </row>
    <row r="6" spans="1:16" ht="12.75">
      <c r="A6" s="66" t="s">
        <v>101</v>
      </c>
      <c r="B6" s="26" t="s">
        <v>74</v>
      </c>
      <c r="C6" s="27">
        <v>382596.01</v>
      </c>
      <c r="D6" s="27">
        <v>416265.28</v>
      </c>
      <c r="E6" s="27">
        <v>462569.61</v>
      </c>
      <c r="F6" s="27">
        <v>464267.26</v>
      </c>
      <c r="G6" s="27">
        <v>463120.86</v>
      </c>
      <c r="H6" s="27">
        <v>474746.85</v>
      </c>
      <c r="I6" s="27">
        <v>523598.1</v>
      </c>
      <c r="J6" s="27">
        <v>554561.36</v>
      </c>
      <c r="K6" s="27">
        <v>469652.56</v>
      </c>
      <c r="L6" s="27">
        <v>554707.15</v>
      </c>
      <c r="M6" s="27">
        <v>527650.28</v>
      </c>
      <c r="N6" s="27">
        <v>732632.91</v>
      </c>
      <c r="O6" s="27">
        <v>6026368.23</v>
      </c>
      <c r="P6" s="67">
        <f t="shared" si="0"/>
        <v>5.370172359221065</v>
      </c>
    </row>
    <row r="7" spans="1:16" ht="12.75">
      <c r="A7" s="66" t="s">
        <v>102</v>
      </c>
      <c r="B7" s="26" t="s">
        <v>148</v>
      </c>
      <c r="C7" s="27">
        <v>477797.78</v>
      </c>
      <c r="D7" s="27">
        <v>472113.99</v>
      </c>
      <c r="E7" s="27">
        <v>535998.98</v>
      </c>
      <c r="F7" s="27">
        <v>528743.5</v>
      </c>
      <c r="G7" s="27">
        <v>546286.88</v>
      </c>
      <c r="H7" s="27">
        <v>567001.69</v>
      </c>
      <c r="I7" s="27">
        <v>589642</v>
      </c>
      <c r="J7" s="27">
        <v>556701.48</v>
      </c>
      <c r="K7" s="27">
        <v>626936.7</v>
      </c>
      <c r="L7" s="27">
        <v>734981.38</v>
      </c>
      <c r="M7" s="27">
        <v>636089.88</v>
      </c>
      <c r="N7" s="27">
        <v>702445.43</v>
      </c>
      <c r="O7" s="27">
        <v>6974739.69</v>
      </c>
      <c r="P7" s="67">
        <f t="shared" si="0"/>
        <v>6.215278069060194</v>
      </c>
    </row>
    <row r="8" spans="1:16" ht="12.75">
      <c r="A8" s="66" t="s">
        <v>103</v>
      </c>
      <c r="B8" s="26" t="s">
        <v>70</v>
      </c>
      <c r="C8" s="27">
        <v>597195.32</v>
      </c>
      <c r="D8" s="27">
        <v>555114.46</v>
      </c>
      <c r="E8" s="27">
        <v>589855.86</v>
      </c>
      <c r="F8" s="27">
        <v>521861.15</v>
      </c>
      <c r="G8" s="27">
        <v>552927.06</v>
      </c>
      <c r="H8" s="27">
        <v>507372.61</v>
      </c>
      <c r="I8" s="27">
        <v>524621.83</v>
      </c>
      <c r="J8" s="27">
        <v>358625.25</v>
      </c>
      <c r="K8" s="27">
        <v>536941.43</v>
      </c>
      <c r="L8" s="27">
        <v>660672.21</v>
      </c>
      <c r="M8" s="27">
        <v>519533.78</v>
      </c>
      <c r="N8" s="27">
        <v>632971.28</v>
      </c>
      <c r="O8" s="27">
        <v>6557692.24</v>
      </c>
      <c r="P8" s="67">
        <f t="shared" si="0"/>
        <v>5.843641852520264</v>
      </c>
    </row>
    <row r="9" spans="1:16" ht="12.75">
      <c r="A9" s="66" t="s">
        <v>104</v>
      </c>
      <c r="B9" s="26" t="s">
        <v>71</v>
      </c>
      <c r="C9" s="27">
        <v>542505.65</v>
      </c>
      <c r="D9" s="27">
        <v>522922.15</v>
      </c>
      <c r="E9" s="27">
        <v>599417.07</v>
      </c>
      <c r="F9" s="27">
        <v>545350.39</v>
      </c>
      <c r="G9" s="27">
        <v>469947.61</v>
      </c>
      <c r="H9" s="27">
        <v>490739.31</v>
      </c>
      <c r="I9" s="27">
        <v>493565.65</v>
      </c>
      <c r="J9" s="27">
        <v>390278.22</v>
      </c>
      <c r="K9" s="27">
        <v>468401.87</v>
      </c>
      <c r="L9" s="27">
        <v>529105.97</v>
      </c>
      <c r="M9" s="27">
        <v>472227.42</v>
      </c>
      <c r="N9" s="27">
        <v>611510.77</v>
      </c>
      <c r="O9" s="27">
        <v>6135972.08</v>
      </c>
      <c r="P9" s="67">
        <f t="shared" si="0"/>
        <v>5.467841725457951</v>
      </c>
    </row>
    <row r="10" spans="1:16" ht="12.75">
      <c r="A10" s="66" t="s">
        <v>105</v>
      </c>
      <c r="B10" s="26" t="s">
        <v>91</v>
      </c>
      <c r="C10" s="27">
        <v>261057.37</v>
      </c>
      <c r="D10" s="27">
        <v>305523.24</v>
      </c>
      <c r="E10" s="27">
        <v>371026.51</v>
      </c>
      <c r="F10" s="27">
        <v>380773.64</v>
      </c>
      <c r="G10" s="27">
        <v>373874.93</v>
      </c>
      <c r="H10" s="27">
        <v>348137.03</v>
      </c>
      <c r="I10" s="27">
        <v>387466.99</v>
      </c>
      <c r="J10" s="27">
        <v>383139.21</v>
      </c>
      <c r="K10" s="27">
        <v>412219.19</v>
      </c>
      <c r="L10" s="27">
        <v>512484.99</v>
      </c>
      <c r="M10" s="27">
        <v>448580.29</v>
      </c>
      <c r="N10" s="27">
        <v>495192.68</v>
      </c>
      <c r="O10" s="27">
        <v>4679476.07</v>
      </c>
      <c r="P10" s="67">
        <f t="shared" si="0"/>
        <v>4.169939852273251</v>
      </c>
    </row>
    <row r="11" spans="1:16" ht="12.75">
      <c r="A11" s="66" t="s">
        <v>106</v>
      </c>
      <c r="B11" s="26" t="s">
        <v>72</v>
      </c>
      <c r="C11" s="27">
        <v>238393.11</v>
      </c>
      <c r="D11" s="27">
        <v>293804.92</v>
      </c>
      <c r="E11" s="27">
        <v>339644.77</v>
      </c>
      <c r="F11" s="27">
        <v>300385.53</v>
      </c>
      <c r="G11" s="27">
        <v>297979.83</v>
      </c>
      <c r="H11" s="27">
        <v>292749.64</v>
      </c>
      <c r="I11" s="27">
        <v>286547.74</v>
      </c>
      <c r="J11" s="27">
        <v>242174.09</v>
      </c>
      <c r="K11" s="27">
        <v>316373.33</v>
      </c>
      <c r="L11" s="27">
        <v>323441.37</v>
      </c>
      <c r="M11" s="27">
        <v>309419.81</v>
      </c>
      <c r="N11" s="27">
        <v>408081.82</v>
      </c>
      <c r="O11" s="27">
        <v>3648995.96</v>
      </c>
      <c r="P11" s="67">
        <f t="shared" si="0"/>
        <v>3.2516660939753645</v>
      </c>
    </row>
    <row r="12" spans="1:16" ht="12.75">
      <c r="A12" s="66" t="s">
        <v>107</v>
      </c>
      <c r="B12" s="26" t="s">
        <v>150</v>
      </c>
      <c r="C12" s="27">
        <v>263883.1</v>
      </c>
      <c r="D12" s="27">
        <v>260904.88</v>
      </c>
      <c r="E12" s="27">
        <v>307982.63</v>
      </c>
      <c r="F12" s="27">
        <v>311757.96</v>
      </c>
      <c r="G12" s="27">
        <v>285307.02</v>
      </c>
      <c r="H12" s="27">
        <v>311496.34</v>
      </c>
      <c r="I12" s="27">
        <v>328111.28</v>
      </c>
      <c r="J12" s="27">
        <v>352433.62</v>
      </c>
      <c r="K12" s="27">
        <v>303363.2</v>
      </c>
      <c r="L12" s="27">
        <v>377799.77</v>
      </c>
      <c r="M12" s="27">
        <v>274451.19</v>
      </c>
      <c r="N12" s="27">
        <v>395694.44</v>
      </c>
      <c r="O12" s="27">
        <v>3773185.43</v>
      </c>
      <c r="P12" s="67">
        <f t="shared" si="0"/>
        <v>3.3623328892402657</v>
      </c>
    </row>
    <row r="13" spans="1:16" ht="12.75">
      <c r="A13" s="66" t="s">
        <v>108</v>
      </c>
      <c r="B13" s="26" t="s">
        <v>151</v>
      </c>
      <c r="C13" s="27">
        <v>128037.85</v>
      </c>
      <c r="D13" s="27">
        <v>137029.5</v>
      </c>
      <c r="E13" s="27">
        <v>245873.84</v>
      </c>
      <c r="F13" s="27">
        <v>186029.81</v>
      </c>
      <c r="G13" s="27">
        <v>303611.84</v>
      </c>
      <c r="H13" s="27">
        <v>203555.12</v>
      </c>
      <c r="I13" s="27">
        <v>190385</v>
      </c>
      <c r="J13" s="27">
        <v>236728.3</v>
      </c>
      <c r="K13" s="27">
        <v>172337.5</v>
      </c>
      <c r="L13" s="27">
        <v>317574.16</v>
      </c>
      <c r="M13" s="27">
        <v>244197.65</v>
      </c>
      <c r="N13" s="27">
        <v>389879.04</v>
      </c>
      <c r="O13" s="27">
        <v>2755239.61</v>
      </c>
      <c r="P13" s="67">
        <f t="shared" si="0"/>
        <v>2.455228594063696</v>
      </c>
    </row>
    <row r="14" spans="1:16" ht="12.75">
      <c r="A14" s="66" t="s">
        <v>109</v>
      </c>
      <c r="B14" s="26" t="s">
        <v>149</v>
      </c>
      <c r="C14" s="27">
        <v>191487.05</v>
      </c>
      <c r="D14" s="27">
        <v>192620.92</v>
      </c>
      <c r="E14" s="27">
        <v>193692.27</v>
      </c>
      <c r="F14" s="27">
        <v>205265.74</v>
      </c>
      <c r="G14" s="27">
        <v>218520.77</v>
      </c>
      <c r="H14" s="27">
        <v>301750.83</v>
      </c>
      <c r="I14" s="27">
        <v>248256.55</v>
      </c>
      <c r="J14" s="27">
        <v>202763.21</v>
      </c>
      <c r="K14" s="27">
        <v>255747.5</v>
      </c>
      <c r="L14" s="27">
        <v>334059.5</v>
      </c>
      <c r="M14" s="27">
        <v>308994.09</v>
      </c>
      <c r="N14" s="27">
        <v>375179.87</v>
      </c>
      <c r="O14" s="27">
        <v>3028338.3</v>
      </c>
      <c r="P14" s="67">
        <f t="shared" si="0"/>
        <v>2.6985902640453996</v>
      </c>
    </row>
    <row r="15" spans="1:16" ht="12.75">
      <c r="A15" s="66" t="s">
        <v>110</v>
      </c>
      <c r="B15" s="26" t="s">
        <v>73</v>
      </c>
      <c r="C15" s="27">
        <v>175474.47</v>
      </c>
      <c r="D15" s="27">
        <v>185993.55</v>
      </c>
      <c r="E15" s="27">
        <v>203189.37</v>
      </c>
      <c r="F15" s="27">
        <v>217428.02</v>
      </c>
      <c r="G15" s="27">
        <v>199097.7</v>
      </c>
      <c r="H15" s="27">
        <v>211298.13</v>
      </c>
      <c r="I15" s="27">
        <v>198287.3</v>
      </c>
      <c r="J15" s="27">
        <v>208908.18</v>
      </c>
      <c r="K15" s="27">
        <v>198184.98</v>
      </c>
      <c r="L15" s="27">
        <v>223764.77</v>
      </c>
      <c r="M15" s="27">
        <v>194382.65</v>
      </c>
      <c r="N15" s="27">
        <v>258842.05</v>
      </c>
      <c r="O15" s="27">
        <v>2474851.17</v>
      </c>
      <c r="P15" s="67">
        <f t="shared" si="0"/>
        <v>2.205370936372388</v>
      </c>
    </row>
    <row r="16" spans="1:16" ht="12.75">
      <c r="A16" s="66" t="s">
        <v>111</v>
      </c>
      <c r="B16" s="26" t="s">
        <v>75</v>
      </c>
      <c r="C16" s="27">
        <v>187196.33</v>
      </c>
      <c r="D16" s="27">
        <v>178451.56</v>
      </c>
      <c r="E16" s="27">
        <v>236114.29</v>
      </c>
      <c r="F16" s="27">
        <v>229695.73</v>
      </c>
      <c r="G16" s="27">
        <v>217173.19</v>
      </c>
      <c r="H16" s="27">
        <v>203119.69</v>
      </c>
      <c r="I16" s="27">
        <v>204712.59</v>
      </c>
      <c r="J16" s="27">
        <v>161491.6</v>
      </c>
      <c r="K16" s="27">
        <v>223979.01</v>
      </c>
      <c r="L16" s="27">
        <v>268586.76</v>
      </c>
      <c r="M16" s="27">
        <v>243171.09</v>
      </c>
      <c r="N16" s="27">
        <v>252086.85</v>
      </c>
      <c r="O16" s="27">
        <v>2605778.69</v>
      </c>
      <c r="P16" s="67">
        <f t="shared" si="0"/>
        <v>2.3220420925531915</v>
      </c>
    </row>
    <row r="17" spans="1:16" ht="12.75">
      <c r="A17" s="66" t="s">
        <v>112</v>
      </c>
      <c r="B17" s="26" t="s">
        <v>159</v>
      </c>
      <c r="C17" s="27">
        <v>138709.13</v>
      </c>
      <c r="D17" s="27">
        <v>179092.25</v>
      </c>
      <c r="E17" s="27">
        <v>194409.16</v>
      </c>
      <c r="F17" s="27">
        <v>161286.35</v>
      </c>
      <c r="G17" s="27">
        <v>160016.87</v>
      </c>
      <c r="H17" s="27">
        <v>155631.72</v>
      </c>
      <c r="I17" s="27">
        <v>178072.44</v>
      </c>
      <c r="J17" s="27">
        <v>163311.12</v>
      </c>
      <c r="K17" s="27">
        <v>163269.7</v>
      </c>
      <c r="L17" s="27">
        <v>201953.06</v>
      </c>
      <c r="M17" s="27">
        <v>158845.98</v>
      </c>
      <c r="N17" s="27">
        <v>231456.01</v>
      </c>
      <c r="O17" s="27">
        <v>2086053.79</v>
      </c>
      <c r="P17" s="67">
        <f t="shared" si="0"/>
        <v>1.8589087117410252</v>
      </c>
    </row>
    <row r="18" spans="1:16" ht="12.75">
      <c r="A18" s="66" t="s">
        <v>113</v>
      </c>
      <c r="B18" s="26" t="s">
        <v>146</v>
      </c>
      <c r="C18" s="27">
        <v>179488.65</v>
      </c>
      <c r="D18" s="27">
        <v>211006.02</v>
      </c>
      <c r="E18" s="27">
        <v>248818.7</v>
      </c>
      <c r="F18" s="27">
        <v>280461.8</v>
      </c>
      <c r="G18" s="27">
        <v>198089.33</v>
      </c>
      <c r="H18" s="27">
        <v>194143.81</v>
      </c>
      <c r="I18" s="27">
        <v>208463.5</v>
      </c>
      <c r="J18" s="27">
        <v>111438.09</v>
      </c>
      <c r="K18" s="27">
        <v>158863.68</v>
      </c>
      <c r="L18" s="27">
        <v>159800.38</v>
      </c>
      <c r="M18" s="27">
        <v>162704</v>
      </c>
      <c r="N18" s="27">
        <v>212535.75</v>
      </c>
      <c r="O18" s="27">
        <v>2325813.71</v>
      </c>
      <c r="P18" s="67">
        <f t="shared" si="0"/>
        <v>2.0725617853822045</v>
      </c>
    </row>
    <row r="19" spans="1:16" ht="12.75">
      <c r="A19" s="66" t="s">
        <v>114</v>
      </c>
      <c r="B19" s="26" t="s">
        <v>147</v>
      </c>
      <c r="C19" s="27">
        <v>151591.81</v>
      </c>
      <c r="D19" s="27">
        <v>137439.55</v>
      </c>
      <c r="E19" s="27">
        <v>187893.37</v>
      </c>
      <c r="F19" s="27">
        <v>193327.75</v>
      </c>
      <c r="G19" s="27">
        <v>183141.4</v>
      </c>
      <c r="H19" s="27">
        <v>202351.9</v>
      </c>
      <c r="I19" s="27">
        <v>167372.51</v>
      </c>
      <c r="J19" s="27">
        <v>144412.6</v>
      </c>
      <c r="K19" s="27">
        <v>125859.57</v>
      </c>
      <c r="L19" s="27">
        <v>149531.19</v>
      </c>
      <c r="M19" s="27">
        <v>161609.94</v>
      </c>
      <c r="N19" s="27">
        <v>206598.39</v>
      </c>
      <c r="O19" s="27">
        <v>2011129.98</v>
      </c>
      <c r="P19" s="67">
        <f t="shared" si="0"/>
        <v>1.7921431643742773</v>
      </c>
    </row>
    <row r="20" spans="1:16" ht="12.75">
      <c r="A20" s="66" t="s">
        <v>115</v>
      </c>
      <c r="B20" s="26" t="s">
        <v>160</v>
      </c>
      <c r="C20" s="27">
        <v>139130.96</v>
      </c>
      <c r="D20" s="27">
        <v>151509.61</v>
      </c>
      <c r="E20" s="27">
        <v>208426.08</v>
      </c>
      <c r="F20" s="27">
        <v>236480.11</v>
      </c>
      <c r="G20" s="27">
        <v>279831.35</v>
      </c>
      <c r="H20" s="27">
        <v>216957.81</v>
      </c>
      <c r="I20" s="27">
        <v>175409.32</v>
      </c>
      <c r="J20" s="27">
        <v>194596.8</v>
      </c>
      <c r="K20" s="27">
        <v>199457.55</v>
      </c>
      <c r="L20" s="27">
        <v>162676.75</v>
      </c>
      <c r="M20" s="27">
        <v>106729.6</v>
      </c>
      <c r="N20" s="27">
        <v>200240.11</v>
      </c>
      <c r="O20" s="27">
        <v>2271446.05</v>
      </c>
      <c r="P20" s="67">
        <f t="shared" si="0"/>
        <v>2.0241140812551817</v>
      </c>
    </row>
    <row r="21" spans="1:16" ht="12.75">
      <c r="A21" s="66" t="s">
        <v>116</v>
      </c>
      <c r="B21" s="26" t="s">
        <v>139</v>
      </c>
      <c r="C21" s="27">
        <v>186721.07</v>
      </c>
      <c r="D21" s="27">
        <v>124383.26</v>
      </c>
      <c r="E21" s="27">
        <v>141831.04</v>
      </c>
      <c r="F21" s="27">
        <v>236299.11</v>
      </c>
      <c r="G21" s="27">
        <v>189744.08</v>
      </c>
      <c r="H21" s="27">
        <v>208094.58</v>
      </c>
      <c r="I21" s="27">
        <v>175303.43</v>
      </c>
      <c r="J21" s="27">
        <v>190900.96</v>
      </c>
      <c r="K21" s="27">
        <v>195825.07</v>
      </c>
      <c r="L21" s="27">
        <v>238306.57</v>
      </c>
      <c r="M21" s="27">
        <v>182365.69</v>
      </c>
      <c r="N21" s="27">
        <v>199149.6</v>
      </c>
      <c r="O21" s="27">
        <v>2268924.46</v>
      </c>
      <c r="P21" s="67">
        <f t="shared" si="0"/>
        <v>2.0218670607608353</v>
      </c>
    </row>
    <row r="22" spans="1:16" ht="12.75">
      <c r="A22" s="66" t="s">
        <v>117</v>
      </c>
      <c r="B22" s="26" t="s">
        <v>76</v>
      </c>
      <c r="C22" s="27">
        <v>170591.69</v>
      </c>
      <c r="D22" s="27">
        <v>157946.95</v>
      </c>
      <c r="E22" s="27">
        <v>162585.5</v>
      </c>
      <c r="F22" s="27">
        <v>160555.47</v>
      </c>
      <c r="G22" s="27">
        <v>170883.83</v>
      </c>
      <c r="H22" s="27">
        <v>165439.41</v>
      </c>
      <c r="I22" s="27">
        <v>156749.16</v>
      </c>
      <c r="J22" s="27">
        <v>143819.49</v>
      </c>
      <c r="K22" s="27">
        <v>156585.61</v>
      </c>
      <c r="L22" s="27">
        <v>163308.06</v>
      </c>
      <c r="M22" s="27">
        <v>158335.31</v>
      </c>
      <c r="N22" s="27">
        <v>198824.53</v>
      </c>
      <c r="O22" s="27">
        <v>1965625.01</v>
      </c>
      <c r="P22" s="67">
        <f t="shared" si="0"/>
        <v>1.751593114530877</v>
      </c>
    </row>
    <row r="23" spans="1:16" ht="12.75">
      <c r="A23" s="66" t="s">
        <v>118</v>
      </c>
      <c r="B23" s="26" t="s">
        <v>152</v>
      </c>
      <c r="C23" s="27">
        <v>140818.44</v>
      </c>
      <c r="D23" s="27">
        <v>121496.9</v>
      </c>
      <c r="E23" s="27">
        <v>170196.32</v>
      </c>
      <c r="F23" s="27">
        <v>135217.74</v>
      </c>
      <c r="G23" s="27">
        <v>134378.49</v>
      </c>
      <c r="H23" s="27">
        <v>132935.96</v>
      </c>
      <c r="I23" s="27">
        <v>169452.67</v>
      </c>
      <c r="J23" s="27">
        <v>139047.76</v>
      </c>
      <c r="K23" s="27">
        <v>138677.61</v>
      </c>
      <c r="L23" s="27">
        <v>195821.96</v>
      </c>
      <c r="M23" s="27">
        <v>179368.1</v>
      </c>
      <c r="N23" s="27">
        <v>197330.88</v>
      </c>
      <c r="O23" s="27">
        <v>1854742.83</v>
      </c>
      <c r="P23" s="67">
        <f t="shared" si="0"/>
        <v>1.6527846123882566</v>
      </c>
    </row>
    <row r="24" spans="1:16" ht="12.75">
      <c r="A24" s="66" t="s">
        <v>119</v>
      </c>
      <c r="B24" s="26" t="s">
        <v>161</v>
      </c>
      <c r="C24" s="27">
        <v>88197.22</v>
      </c>
      <c r="D24" s="27">
        <v>108525.34</v>
      </c>
      <c r="E24" s="27">
        <v>127723.25</v>
      </c>
      <c r="F24" s="27">
        <v>142248.35</v>
      </c>
      <c r="G24" s="27">
        <v>128826.21</v>
      </c>
      <c r="H24" s="27">
        <v>132511.69</v>
      </c>
      <c r="I24" s="27">
        <v>132919.34</v>
      </c>
      <c r="J24" s="27">
        <v>140166.87</v>
      </c>
      <c r="K24" s="27">
        <v>135775.42</v>
      </c>
      <c r="L24" s="27">
        <v>143483.27</v>
      </c>
      <c r="M24" s="27">
        <v>130214.69</v>
      </c>
      <c r="N24" s="27">
        <v>166252.12</v>
      </c>
      <c r="O24" s="27">
        <v>1576843.77</v>
      </c>
      <c r="P24" s="67">
        <f t="shared" si="0"/>
        <v>1.4051452724560671</v>
      </c>
    </row>
    <row r="25" spans="1:16" ht="12.75">
      <c r="A25" s="24"/>
      <c r="B25" s="160" t="s">
        <v>99</v>
      </c>
      <c r="C25" s="160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65">
        <f>SUM(O5:O24)</f>
        <v>76482670.46999998</v>
      </c>
      <c r="P25" s="37">
        <f>SUM(P5:P24)</f>
        <v>68.15466749488807</v>
      </c>
    </row>
    <row r="26" spans="1:16" ht="13.5" customHeight="1">
      <c r="A26" s="24"/>
      <c r="B26" s="161" t="s">
        <v>122</v>
      </c>
      <c r="C26" s="16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65">
        <v>112219270.19999999</v>
      </c>
      <c r="P26" s="27">
        <f>O26/O$26*100</f>
        <v>100</v>
      </c>
    </row>
    <row r="28" ht="12.75">
      <c r="B28" s="10" t="s">
        <v>140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J72" sqref="J72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77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9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2">
      <selection activeCell="J74" sqref="J74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9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2010-12-01T06:14:08Z</cp:lastPrinted>
  <dcterms:created xsi:type="dcterms:W3CDTF">2002-11-01T09:35:27Z</dcterms:created>
  <dcterms:modified xsi:type="dcterms:W3CDTF">2011-01-01T23:13:02Z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