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SD)" sheetId="1" r:id="rId1"/>
    <sheet name="SEKTÖR (YTL)" sheetId="2" r:id="rId2"/>
    <sheet name="USDvsY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6-2007 AYLIK İHR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<sst xmlns="http://schemas.openxmlformats.org/spreadsheetml/2006/main" count="295" uniqueCount="157">
  <si>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</si>
  <si>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</si>
  <si>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</si>
  <si>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</si>
  <si>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</si>
  <si>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</si>
  <si>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</si>
  <si>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</si>
  <si>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</si>
  <si>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</si>
  <si>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</si>
  <si>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</si>
  <si>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</si>
  <si>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</si>
  <si>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</si>
  <si>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</si>
  <si>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</si>
  <si>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</si>
  <si>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</si>
  <si>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</si>
  <si>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</si>
  <si>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</si>
  <si>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</si>
  <si>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</si>
  <si>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</si>
  <si>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</si>
  <si>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</si>
  <si>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</si>
  <si>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</si>
  <si>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</si>
  <si>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</si>
  <si>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</si>
  <si>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</si>
  <si>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</si>
  <si>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</si>
  <si>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</si>
  <si>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</si>
  <si>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</si>
  <si>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</si>
  <si>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</si>
  <si>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</si>
  <si>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</si>
  <si>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</si>
  <si>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</si>
  <si>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</si>
  <si>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</si>
  <si>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</si>
  <si>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</si>
  <si>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</si>
  <si>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</si>
  <si>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</si>
  <si>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</si>
  <si>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</si>
  <si>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</si>
  <si>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</si>
  <si>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</si>
  <si>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</si>
  <si>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</si>
  <si>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</si>
  <si>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</si>
  <si>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</si>
  <si>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</si>
  <si>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</si>
  <si>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</si>
  <si>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</si>
  <si>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</si>
  <si>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</si>
  <si>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</si>
  <si>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</si>
  <si>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</si>
  <si>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</si>
  <si>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</si>
  <si>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</si>
  <si>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</si>
  <si>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</si>
  <si>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</si>
  <si>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</si>
  <si>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</si>
  <si>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</si>
  <si>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</si>
  <si>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</si>
  <si>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</si>
  <si>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</si>
  <si>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</si>
  <si>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YUNANİSTAN</t>
  </si>
  <si>
    <t>BULGARİSTAN</t>
  </si>
  <si>
    <t>POLONYA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</si>
  <si>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</si>
  <si>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</si>
  <si>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</si>
  <si>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</si>
  <si>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</si>
  <si>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</si>
  <si>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</si>
  <si>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</si>
  <si>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</si>
  <si>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</si>
  <si>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</si>
  <si>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</si>
  <si>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</si>
  <si>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</si>
  <si>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</si>
  <si>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</si>
  <si>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</si>
  <si>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</si>
  <si>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</si>
  <si>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</si>
  <si>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</si>
  <si>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</si>
  <si>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</si>
  <si>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</si>
  <si>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</si>
  <si>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</si>
  <si>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</si>
  <si>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</si>
  <si>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</si>
  <si>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</si>
  <si>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</si>
  <si>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</si>
  <si>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</si>
  <si>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</si>
  <si>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</si>
  <si>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</si>
  <si>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</si>
  <si>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</si>
  <si>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</si>
  <si>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</si>
  <si>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</si>
  <si>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</si>
  <si>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</si>
  <si>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Değişim    (07/06)</t>
  </si>
  <si>
    <t xml:space="preserve"> Pay(07)  (%)</t>
  </si>
  <si>
    <t xml:space="preserve">ŞUBAT </t>
  </si>
  <si>
    <t>SUUDI ARABISTAN</t>
  </si>
  <si>
    <t>ISRAIL</t>
  </si>
  <si>
    <t>UKRAYNA</t>
  </si>
  <si>
    <t>AĞUSTOS</t>
  </si>
  <si>
    <t>İRAN</t>
  </si>
  <si>
    <t>CEZAYİR</t>
  </si>
  <si>
    <t xml:space="preserve">SEKTÖREL BAZDA İHRACAT KAYIT RAKAMLARI - 1000 YTL   </t>
  </si>
  <si>
    <t>Not: İlgili dönem ortalama MB Dolar Alış Kuru baz alınarak hesaplanmıştır.</t>
  </si>
  <si>
    <t>İHRACAT ARTIŞI KARŞILAŞTIRMA TABLOSU (USD - YTL)</t>
  </si>
  <si>
    <t>USD Bazında Artış (%)</t>
  </si>
  <si>
    <t>YTL Bazında Artış  (%)</t>
  </si>
  <si>
    <t>ARALIK AYI İHRACAT RAKAMLARI - 2007</t>
  </si>
  <si>
    <t>1 OCAK - 31 ARALIK</t>
  </si>
  <si>
    <t>İHRACATIMIZDA İLK 20 ÜLKE (1000 $) *</t>
  </si>
  <si>
    <t>(Liste, kümülatife göre sıralıdır.)</t>
  </si>
  <si>
    <t>Genel toplam</t>
  </si>
  <si>
    <t>İHRACATÇI  BİRLİKLERİ  İHRACAT  KAYIT  RAKAMLARI -1000 $   
(GENEL  SEKRETERLİKLER  BAZINDA)</t>
  </si>
  <si>
    <t>BİRLEŞİK KRALLIK (İNG).</t>
  </si>
  <si>
    <t>ABD</t>
  </si>
  <si>
    <t>BİR. ARAP EMİRLİKLERİ</t>
  </si>
  <si>
    <t>Aralık (2007/2006)</t>
  </si>
  <si>
    <t>Ocak - Aralık 
(2007/2006)</t>
  </si>
  <si>
    <t>ARALIK AYI İHRACAT RAKAMLARI - 2007 (YTL BAZINDA)</t>
  </si>
  <si>
    <t xml:space="preserve">SEKTÖREL BAZDA İHRACAT KAYIT RAKAMLARI - 1000 $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</si>
</sst>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2"/>
      <name val="Arial Tur"/>
      <family val="0"/>
    </font>
    <font>
      <sz val="11.75"/>
      <name val="Arial Tur"/>
      <family val="0"/>
    </font>
    <font>
      <b/>
      <sz val="11.5"/>
      <name val="Arial Tur"/>
      <family val="0"/>
    </font>
    <font>
      <sz val="9.5"/>
      <name val="Arial Tur"/>
      <family val="0"/>
    </font>
    <font>
      <sz val="8.5"/>
      <name val="Arial Tur"/>
      <family val="0"/>
    </font>
    <font>
      <b/>
      <sz val="10.75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sz val="9.75"/>
      <name val="Arial Tur"/>
      <family val="0"/>
    </font>
    <font>
      <b/>
      <sz val="11.25"/>
      <name val="Arial Tur"/>
      <family val="0"/>
    </font>
    <font>
      <sz val="9.25"/>
      <name val="Arial Tur"/>
      <family val="0"/>
    </font>
    <font>
      <sz val="12"/>
      <name val="Arial Tur"/>
      <family val="0"/>
    </font>
    <font>
      <sz val="11"/>
      <name val="Arial Tur"/>
      <family val="0"/>
    </font>
    <font>
      <b/>
      <sz val="11"/>
      <name val="Arial TUR"/>
      <family val="0"/>
    </font>
    <font>
      <sz val="8.75"/>
      <name val="Arial Tur"/>
      <family val="0"/>
    </font>
    <font>
      <b/>
      <sz val="11"/>
      <name val="Arial"/>
      <family val="2"/>
    </font>
    <font>
      <sz val="10.25"/>
      <name val="Arial Tur"/>
      <family val="0"/>
    </font>
    <font>
      <b/>
      <sz val="20"/>
      <name val="Arial"/>
      <family val="2"/>
    </font>
    <font>
      <sz val="15.25"/>
      <name val="Arial Tur"/>
      <family val="0"/>
    </font>
    <font>
      <sz val="15.5"/>
      <name val="Arial Tur"/>
      <family val="0"/>
    </font>
    <font>
      <sz val="14.75"/>
      <name val="Arial"/>
      <family val="0"/>
    </font>
    <font>
      <sz val="7"/>
      <name val="Arial Tur"/>
      <family val="2"/>
    </font>
    <font>
      <sz val="7"/>
      <name val="Arial"/>
      <family val="2"/>
    </font>
    <font>
      <b/>
      <i/>
      <sz val="11"/>
      <name val="Arial TUR"/>
      <family val="2"/>
    </font>
    <font>
      <b/>
      <i/>
      <sz val="9.75"/>
      <name val="Arial TUR"/>
      <family val="2"/>
    </font>
    <font>
      <sz val="14"/>
      <color indexed="8"/>
      <name val="Arial"/>
      <family val="2"/>
    </font>
    <font>
      <b/>
      <sz val="11"/>
      <color indexed="53"/>
      <name val="Arial Tur"/>
      <family val="2"/>
    </font>
    <font>
      <sz val="10"/>
      <color indexed="60"/>
      <name val="Arial"/>
      <family val="2"/>
    </font>
    <font>
      <b/>
      <sz val="10.25"/>
      <name val="Arial Tur"/>
      <family val="0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43" fontId="2" fillId="0" borderId="0" xfId="15" applyFont="1" applyFill="1" applyBorder="1" applyAlignment="1">
      <alignment/>
    </xf>
    <xf numFmtId="0" fontId="0" fillId="0" borderId="3" xfId="0" applyBorder="1" applyAlignment="1">
      <alignment wrapText="1"/>
    </xf>
    <xf numFmtId="0" fontId="10" fillId="0" borderId="4" xfId="0" applyFont="1" applyBorder="1" applyAlignment="1">
      <alignment wrapText="1"/>
    </xf>
    <xf numFmtId="0" fontId="11" fillId="0" borderId="5" xfId="0" applyFont="1" applyBorder="1" applyAlignment="1">
      <alignment/>
    </xf>
    <xf numFmtId="180" fontId="13" fillId="0" borderId="6" xfId="0" applyNumberFormat="1" applyFont="1" applyFill="1" applyBorder="1" applyAlignment="1">
      <alignment/>
    </xf>
    <xf numFmtId="188" fontId="12" fillId="0" borderId="7" xfId="0" applyNumberFormat="1" applyFont="1" applyFill="1" applyBorder="1" applyAlignment="1">
      <alignment horizontal="center"/>
    </xf>
    <xf numFmtId="180" fontId="13" fillId="0" borderId="8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2" borderId="11" xfId="0" applyNumberFormat="1" applyFont="1" applyFill="1" applyBorder="1" applyAlignment="1">
      <alignment horizontal="center"/>
    </xf>
    <xf numFmtId="49" fontId="17" fillId="2" borderId="12" xfId="0" applyNumberFormat="1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2" borderId="14" xfId="0" applyFont="1" applyFill="1" applyBorder="1" applyAlignment="1">
      <alignment/>
    </xf>
    <xf numFmtId="3" fontId="19" fillId="2" borderId="0" xfId="0" applyNumberFormat="1" applyFont="1" applyFill="1" applyBorder="1" applyAlignment="1">
      <alignment/>
    </xf>
    <xf numFmtId="0" fontId="20" fillId="2" borderId="14" xfId="0" applyFont="1" applyFill="1" applyBorder="1" applyAlignment="1">
      <alignment/>
    </xf>
    <xf numFmtId="3" fontId="20" fillId="2" borderId="0" xfId="0" applyNumberFormat="1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0" fontId="22" fillId="2" borderId="15" xfId="0" applyFont="1" applyFill="1" applyBorder="1" applyAlignment="1">
      <alignment horizontal="center"/>
    </xf>
    <xf numFmtId="3" fontId="22" fillId="2" borderId="16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3" borderId="9" xfId="0" applyNumberFormat="1" applyFont="1" applyFill="1" applyBorder="1" applyAlignment="1">
      <alignment/>
    </xf>
    <xf numFmtId="4" fontId="27" fillId="3" borderId="9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16" fontId="0" fillId="0" borderId="0" xfId="0" applyNumberFormat="1" applyAlignment="1">
      <alignment/>
    </xf>
    <xf numFmtId="0" fontId="25" fillId="4" borderId="9" xfId="0" applyFont="1" applyFill="1" applyBorder="1" applyAlignment="1">
      <alignment horizontal="center"/>
    </xf>
    <xf numFmtId="3" fontId="19" fillId="2" borderId="18" xfId="0" applyNumberFormat="1" applyFont="1" applyFill="1" applyBorder="1" applyAlignment="1">
      <alignment horizontal="right"/>
    </xf>
    <xf numFmtId="3" fontId="20" fillId="2" borderId="18" xfId="0" applyNumberFormat="1" applyFont="1" applyFill="1" applyBorder="1" applyAlignment="1">
      <alignment/>
    </xf>
    <xf numFmtId="3" fontId="22" fillId="2" borderId="19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4" fontId="27" fillId="3" borderId="7" xfId="0" applyNumberFormat="1" applyFont="1" applyFill="1" applyBorder="1" applyAlignment="1">
      <alignment/>
    </xf>
    <xf numFmtId="3" fontId="21" fillId="2" borderId="18" xfId="0" applyNumberFormat="1" applyFont="1" applyFill="1" applyBorder="1" applyAlignment="1">
      <alignment/>
    </xf>
    <xf numFmtId="3" fontId="21" fillId="2" borderId="18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center"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2" fontId="4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2" fontId="7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80" fontId="12" fillId="0" borderId="7" xfId="15" applyNumberFormat="1" applyFont="1" applyFill="1" applyBorder="1" applyAlignment="1">
      <alignment horizontal="center"/>
    </xf>
    <xf numFmtId="3" fontId="59" fillId="2" borderId="19" xfId="0" applyNumberFormat="1" applyFont="1" applyFill="1" applyBorder="1" applyAlignment="1">
      <alignment/>
    </xf>
    <xf numFmtId="0" fontId="6" fillId="5" borderId="22" xfId="0" applyFont="1" applyFill="1" applyBorder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19" fillId="2" borderId="14" xfId="0" applyFont="1" applyFill="1" applyBorder="1" applyAlignment="1">
      <alignment/>
    </xf>
    <xf numFmtId="3" fontId="19" fillId="2" borderId="0" xfId="0" applyNumberFormat="1" applyFont="1" applyFill="1" applyBorder="1" applyAlignment="1">
      <alignment/>
    </xf>
    <xf numFmtId="3" fontId="19" fillId="2" borderId="18" xfId="0" applyNumberFormat="1" applyFont="1" applyFill="1" applyBorder="1" applyAlignment="1">
      <alignment horizontal="right"/>
    </xf>
    <xf numFmtId="0" fontId="11" fillId="0" borderId="5" xfId="0" applyFont="1" applyBorder="1" applyAlignment="1">
      <alignment wrapText="1"/>
    </xf>
    <xf numFmtId="3" fontId="6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5" borderId="25" xfId="0" applyFont="1" applyFill="1" applyBorder="1" applyAlignment="1">
      <alignment/>
    </xf>
    <xf numFmtId="3" fontId="4" fillId="5" borderId="26" xfId="0" applyNumberFormat="1" applyFont="1" applyFill="1" applyBorder="1" applyAlignment="1">
      <alignment horizontal="center"/>
    </xf>
    <xf numFmtId="2" fontId="4" fillId="5" borderId="26" xfId="0" applyNumberFormat="1" applyFont="1" applyFill="1" applyBorder="1" applyAlignment="1">
      <alignment horizontal="center"/>
    </xf>
    <xf numFmtId="2" fontId="4" fillId="5" borderId="25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3" fontId="4" fillId="0" borderId="28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25" fillId="4" borderId="9" xfId="0" applyNumberFormat="1" applyFont="1" applyFill="1" applyBorder="1" applyAlignment="1">
      <alignment horizontal="center"/>
    </xf>
    <xf numFmtId="3" fontId="27" fillId="3" borderId="9" xfId="0" applyNumberFormat="1" applyFont="1" applyFill="1" applyBorder="1" applyAlignment="1">
      <alignment/>
    </xf>
    <xf numFmtId="3" fontId="27" fillId="3" borderId="9" xfId="0" applyNumberFormat="1" applyFont="1" applyFill="1" applyBorder="1" applyAlignment="1">
      <alignment/>
    </xf>
    <xf numFmtId="3" fontId="16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/>
    </xf>
    <xf numFmtId="181" fontId="13" fillId="0" borderId="7" xfId="15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3" fontId="8" fillId="0" borderId="30" xfId="0" applyNumberFormat="1" applyFont="1" applyFill="1" applyBorder="1" applyAlignment="1">
      <alignment horizontal="center"/>
    </xf>
    <xf numFmtId="180" fontId="12" fillId="0" borderId="30" xfId="15" applyNumberFormat="1" applyFont="1" applyFill="1" applyBorder="1" applyAlignment="1">
      <alignment horizontal="center"/>
    </xf>
    <xf numFmtId="181" fontId="13" fillId="0" borderId="31" xfId="15" applyNumberFormat="1" applyFont="1" applyFill="1" applyBorder="1" applyAlignment="1">
      <alignment/>
    </xf>
    <xf numFmtId="188" fontId="12" fillId="0" borderId="30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43" fontId="0" fillId="0" borderId="0" xfId="15" applyAlignment="1">
      <alignment/>
    </xf>
    <xf numFmtId="2" fontId="3" fillId="0" borderId="23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180" fontId="64" fillId="0" borderId="6" xfId="0" applyNumberFormat="1" applyFont="1" applyFill="1" applyBorder="1" applyAlignment="1">
      <alignment/>
    </xf>
    <xf numFmtId="181" fontId="64" fillId="0" borderId="7" xfId="15" applyNumberFormat="1" applyFont="1" applyFill="1" applyBorder="1" applyAlignment="1">
      <alignment/>
    </xf>
    <xf numFmtId="4" fontId="3" fillId="6" borderId="7" xfId="0" applyNumberFormat="1" applyFont="1" applyFill="1" applyBorder="1" applyAlignment="1">
      <alignment horizontal="center"/>
    </xf>
    <xf numFmtId="180" fontId="64" fillId="0" borderId="8" xfId="0" applyNumberFormat="1" applyFont="1" applyFill="1" applyBorder="1" applyAlignment="1">
      <alignment/>
    </xf>
    <xf numFmtId="3" fontId="13" fillId="0" borderId="7" xfId="15" applyNumberFormat="1" applyFont="1" applyFill="1" applyBorder="1" applyAlignment="1">
      <alignment horizontal="center"/>
    </xf>
    <xf numFmtId="3" fontId="13" fillId="0" borderId="30" xfId="15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İHR'!$C$24:$N$24</c:f>
              <c:numCache>
                <c:ptCount val="12"/>
                <c:pt idx="0">
                  <c:v>4199427</c:v>
                </c:pt>
                <c:pt idx="1">
                  <c:v>5192056</c:v>
                </c:pt>
                <c:pt idx="2">
                  <c:v>6487935</c:v>
                </c:pt>
                <c:pt idx="3">
                  <c:v>5524864</c:v>
                </c:pt>
                <c:pt idx="4">
                  <c:v>6331976</c:v>
                </c:pt>
                <c:pt idx="5">
                  <c:v>6641120</c:v>
                </c:pt>
                <c:pt idx="6">
                  <c:v>6086620</c:v>
                </c:pt>
                <c:pt idx="7">
                  <c:v>6060289</c:v>
                </c:pt>
                <c:pt idx="8">
                  <c:v>6565186</c:v>
                </c:pt>
                <c:pt idx="9">
                  <c:v>5989958</c:v>
                </c:pt>
                <c:pt idx="10">
                  <c:v>7306685</c:v>
                </c:pt>
                <c:pt idx="11">
                  <c:v>7522344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İHR'!$C$25:$N$25</c:f>
              <c:numCache>
                <c:ptCount val="12"/>
                <c:pt idx="0">
                  <c:v>5580050</c:v>
                </c:pt>
                <c:pt idx="1">
                  <c:v>6604290</c:v>
                </c:pt>
                <c:pt idx="2">
                  <c:v>7803248</c:v>
                </c:pt>
                <c:pt idx="3">
                  <c:v>7213685</c:v>
                </c:pt>
                <c:pt idx="4">
                  <c:v>8124142</c:v>
                </c:pt>
                <c:pt idx="5">
                  <c:v>7912618</c:v>
                </c:pt>
                <c:pt idx="6">
                  <c:v>7834474</c:v>
                </c:pt>
                <c:pt idx="7">
                  <c:v>7401587</c:v>
                </c:pt>
                <c:pt idx="8">
                  <c:v>7615395</c:v>
                </c:pt>
                <c:pt idx="9">
                  <c:v>8184640</c:v>
                </c:pt>
                <c:pt idx="10">
                  <c:v>9478293</c:v>
                </c:pt>
                <c:pt idx="11">
                  <c:v>8100290</c:v>
                </c:pt>
              </c:numCache>
            </c:numRef>
          </c:val>
          <c:smooth val="0"/>
        </c:ser>
        <c:marker val="1"/>
        <c:axId val="16667552"/>
        <c:axId val="15790241"/>
      </c:lineChart>
      <c:catAx>
        <c:axId val="1666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90241"/>
        <c:crosses val="autoZero"/>
        <c:auto val="1"/>
        <c:lblOffset val="100"/>
        <c:noMultiLvlLbl val="0"/>
      </c:catAx>
      <c:valAx>
        <c:axId val="1579024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6675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İHR'!$C$8:$N$8</c:f>
              <c:numCache>
                <c:ptCount val="12"/>
                <c:pt idx="0">
                  <c:v>48427</c:v>
                </c:pt>
                <c:pt idx="1">
                  <c:v>55514</c:v>
                </c:pt>
                <c:pt idx="2">
                  <c:v>65149</c:v>
                </c:pt>
                <c:pt idx="3">
                  <c:v>51221</c:v>
                </c:pt>
                <c:pt idx="4">
                  <c:v>58726</c:v>
                </c:pt>
                <c:pt idx="5">
                  <c:v>58994</c:v>
                </c:pt>
                <c:pt idx="6">
                  <c:v>55280</c:v>
                </c:pt>
                <c:pt idx="7">
                  <c:v>75289</c:v>
                </c:pt>
                <c:pt idx="8">
                  <c:v>86847</c:v>
                </c:pt>
                <c:pt idx="9">
                  <c:v>80489</c:v>
                </c:pt>
                <c:pt idx="10">
                  <c:v>94462</c:v>
                </c:pt>
                <c:pt idx="11">
                  <c:v>84646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İHR'!$C$9:$N$9</c:f>
              <c:numCache>
                <c:ptCount val="12"/>
                <c:pt idx="0">
                  <c:v>63968</c:v>
                </c:pt>
                <c:pt idx="1">
                  <c:v>60748</c:v>
                </c:pt>
                <c:pt idx="2">
                  <c:v>64823</c:v>
                </c:pt>
                <c:pt idx="3">
                  <c:v>64947</c:v>
                </c:pt>
                <c:pt idx="4">
                  <c:v>66097</c:v>
                </c:pt>
                <c:pt idx="5">
                  <c:v>66287</c:v>
                </c:pt>
                <c:pt idx="6">
                  <c:v>77060</c:v>
                </c:pt>
                <c:pt idx="7">
                  <c:v>108951</c:v>
                </c:pt>
                <c:pt idx="8">
                  <c:v>98321</c:v>
                </c:pt>
                <c:pt idx="9">
                  <c:v>115240</c:v>
                </c:pt>
                <c:pt idx="10">
                  <c:v>124607</c:v>
                </c:pt>
                <c:pt idx="11">
                  <c:v>89217</c:v>
                </c:pt>
              </c:numCache>
            </c:numRef>
          </c:val>
          <c:smooth val="0"/>
        </c:ser>
        <c:marker val="1"/>
        <c:axId val="56770170"/>
        <c:axId val="41169483"/>
      </c:lineChart>
      <c:catAx>
        <c:axId val="5677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1169483"/>
        <c:crosses val="autoZero"/>
        <c:auto val="1"/>
        <c:lblOffset val="100"/>
        <c:noMultiLvlLbl val="0"/>
      </c:catAx>
      <c:valAx>
        <c:axId val="4116948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567701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İHR'!$C$10:$N$10</c:f>
              <c:numCache>
                <c:ptCount val="12"/>
                <c:pt idx="0">
                  <c:v>37485</c:v>
                </c:pt>
                <c:pt idx="1">
                  <c:v>46401</c:v>
                </c:pt>
                <c:pt idx="2">
                  <c:v>50704</c:v>
                </c:pt>
                <c:pt idx="3">
                  <c:v>39204</c:v>
                </c:pt>
                <c:pt idx="4">
                  <c:v>40579</c:v>
                </c:pt>
                <c:pt idx="5">
                  <c:v>42408</c:v>
                </c:pt>
                <c:pt idx="6">
                  <c:v>37300</c:v>
                </c:pt>
                <c:pt idx="7">
                  <c:v>51642</c:v>
                </c:pt>
                <c:pt idx="8">
                  <c:v>109641</c:v>
                </c:pt>
                <c:pt idx="9">
                  <c:v>101502</c:v>
                </c:pt>
                <c:pt idx="10">
                  <c:v>102058</c:v>
                </c:pt>
                <c:pt idx="11">
                  <c:v>72482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İHR'!$C$11:$N$11</c:f>
              <c:numCache>
                <c:ptCount val="12"/>
                <c:pt idx="0">
                  <c:v>47854</c:v>
                </c:pt>
                <c:pt idx="1">
                  <c:v>52660</c:v>
                </c:pt>
                <c:pt idx="2">
                  <c:v>55886</c:v>
                </c:pt>
                <c:pt idx="3">
                  <c:v>49898</c:v>
                </c:pt>
                <c:pt idx="4">
                  <c:v>47560</c:v>
                </c:pt>
                <c:pt idx="5">
                  <c:v>52464</c:v>
                </c:pt>
                <c:pt idx="6">
                  <c:v>54075</c:v>
                </c:pt>
                <c:pt idx="7">
                  <c:v>75208</c:v>
                </c:pt>
                <c:pt idx="8">
                  <c:v>88576</c:v>
                </c:pt>
                <c:pt idx="9">
                  <c:v>156763</c:v>
                </c:pt>
                <c:pt idx="10">
                  <c:v>143975</c:v>
                </c:pt>
                <c:pt idx="11">
                  <c:v>79912</c:v>
                </c:pt>
              </c:numCache>
            </c:numRef>
          </c:val>
          <c:smooth val="0"/>
        </c:ser>
        <c:marker val="1"/>
        <c:axId val="34981028"/>
        <c:axId val="46393797"/>
      </c:lineChart>
      <c:catAx>
        <c:axId val="34981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393797"/>
        <c:crosses val="autoZero"/>
        <c:auto val="1"/>
        <c:lblOffset val="100"/>
        <c:noMultiLvlLbl val="0"/>
      </c:catAx>
      <c:valAx>
        <c:axId val="46393797"/>
        <c:scaling>
          <c:orientation val="minMax"/>
          <c:max val="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9810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İHR'!$C$12:$N$12</c:f>
              <c:numCache>
                <c:ptCount val="12"/>
                <c:pt idx="0">
                  <c:v>120997</c:v>
                </c:pt>
                <c:pt idx="1">
                  <c:v>133233</c:v>
                </c:pt>
                <c:pt idx="2">
                  <c:v>140435</c:v>
                </c:pt>
                <c:pt idx="3">
                  <c:v>123550</c:v>
                </c:pt>
                <c:pt idx="4">
                  <c:v>134811</c:v>
                </c:pt>
                <c:pt idx="5">
                  <c:v>119882</c:v>
                </c:pt>
                <c:pt idx="6">
                  <c:v>73779</c:v>
                </c:pt>
                <c:pt idx="7">
                  <c:v>52847</c:v>
                </c:pt>
                <c:pt idx="8">
                  <c:v>156561</c:v>
                </c:pt>
                <c:pt idx="9">
                  <c:v>151653</c:v>
                </c:pt>
                <c:pt idx="10">
                  <c:v>154749</c:v>
                </c:pt>
                <c:pt idx="11">
                  <c:v>107900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İHR'!$C$13:$N$13</c:f>
              <c:numCache>
                <c:ptCount val="12"/>
                <c:pt idx="0">
                  <c:v>91368</c:v>
                </c:pt>
                <c:pt idx="1">
                  <c:v>110522</c:v>
                </c:pt>
                <c:pt idx="2">
                  <c:v>118168</c:v>
                </c:pt>
                <c:pt idx="3">
                  <c:v>74025</c:v>
                </c:pt>
                <c:pt idx="4">
                  <c:v>78807</c:v>
                </c:pt>
                <c:pt idx="5">
                  <c:v>82289</c:v>
                </c:pt>
                <c:pt idx="6">
                  <c:v>68190</c:v>
                </c:pt>
                <c:pt idx="7">
                  <c:v>83918</c:v>
                </c:pt>
                <c:pt idx="8">
                  <c:v>192177</c:v>
                </c:pt>
                <c:pt idx="9">
                  <c:v>254801</c:v>
                </c:pt>
                <c:pt idx="10">
                  <c:v>224256</c:v>
                </c:pt>
                <c:pt idx="11">
                  <c:v>141872</c:v>
                </c:pt>
              </c:numCache>
            </c:numRef>
          </c:val>
          <c:smooth val="0"/>
        </c:ser>
        <c:marker val="1"/>
        <c:axId val="14890990"/>
        <c:axId val="66910047"/>
      </c:lineChart>
      <c:catAx>
        <c:axId val="1489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910047"/>
        <c:crosses val="autoZero"/>
        <c:auto val="1"/>
        <c:lblOffset val="100"/>
        <c:noMultiLvlLbl val="0"/>
      </c:catAx>
      <c:valAx>
        <c:axId val="6691004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8909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İHR'!$C$14:$N$14</c:f>
              <c:numCache>
                <c:ptCount val="12"/>
                <c:pt idx="0">
                  <c:v>30455</c:v>
                </c:pt>
                <c:pt idx="1">
                  <c:v>42587</c:v>
                </c:pt>
                <c:pt idx="2">
                  <c:v>43599</c:v>
                </c:pt>
                <c:pt idx="3">
                  <c:v>22202</c:v>
                </c:pt>
                <c:pt idx="4">
                  <c:v>19958</c:v>
                </c:pt>
                <c:pt idx="5">
                  <c:v>15364</c:v>
                </c:pt>
                <c:pt idx="6">
                  <c:v>12388</c:v>
                </c:pt>
                <c:pt idx="7">
                  <c:v>13944</c:v>
                </c:pt>
                <c:pt idx="8">
                  <c:v>15516</c:v>
                </c:pt>
                <c:pt idx="9">
                  <c:v>12311</c:v>
                </c:pt>
                <c:pt idx="10">
                  <c:v>17693</c:v>
                </c:pt>
                <c:pt idx="11">
                  <c:v>24125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İHR'!$C$15:$N$15</c:f>
              <c:numCache>
                <c:ptCount val="12"/>
                <c:pt idx="0">
                  <c:v>20343</c:v>
                </c:pt>
                <c:pt idx="1">
                  <c:v>37260</c:v>
                </c:pt>
                <c:pt idx="2">
                  <c:v>31756</c:v>
                </c:pt>
                <c:pt idx="3">
                  <c:v>21456</c:v>
                </c:pt>
                <c:pt idx="4">
                  <c:v>25927</c:v>
                </c:pt>
                <c:pt idx="5">
                  <c:v>16699</c:v>
                </c:pt>
                <c:pt idx="6">
                  <c:v>12225</c:v>
                </c:pt>
                <c:pt idx="7">
                  <c:v>15020</c:v>
                </c:pt>
                <c:pt idx="8">
                  <c:v>14554</c:v>
                </c:pt>
                <c:pt idx="9">
                  <c:v>11209</c:v>
                </c:pt>
                <c:pt idx="10">
                  <c:v>18251</c:v>
                </c:pt>
                <c:pt idx="11">
                  <c:v>22165</c:v>
                </c:pt>
              </c:numCache>
            </c:numRef>
          </c:val>
          <c:smooth val="0"/>
        </c:ser>
        <c:marker val="1"/>
        <c:axId val="65319512"/>
        <c:axId val="51004697"/>
      </c:lineChart>
      <c:catAx>
        <c:axId val="6531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004697"/>
        <c:crosses val="autoZero"/>
        <c:auto val="1"/>
        <c:lblOffset val="100"/>
        <c:noMultiLvlLbl val="0"/>
      </c:catAx>
      <c:valAx>
        <c:axId val="5100469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3195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İHR'!$C$16:$N$16</c:f>
              <c:numCache>
                <c:ptCount val="12"/>
                <c:pt idx="0">
                  <c:v>42884</c:v>
                </c:pt>
                <c:pt idx="1">
                  <c:v>51043</c:v>
                </c:pt>
                <c:pt idx="2">
                  <c:v>85229</c:v>
                </c:pt>
                <c:pt idx="3">
                  <c:v>48773</c:v>
                </c:pt>
                <c:pt idx="4">
                  <c:v>26200</c:v>
                </c:pt>
                <c:pt idx="5">
                  <c:v>36114</c:v>
                </c:pt>
                <c:pt idx="6">
                  <c:v>23776</c:v>
                </c:pt>
                <c:pt idx="7">
                  <c:v>51532</c:v>
                </c:pt>
                <c:pt idx="8">
                  <c:v>55428</c:v>
                </c:pt>
                <c:pt idx="9">
                  <c:v>81695</c:v>
                </c:pt>
                <c:pt idx="10">
                  <c:v>132941</c:v>
                </c:pt>
                <c:pt idx="11">
                  <c:v>47786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İHR'!$C$17:$N$17</c:f>
              <c:numCache>
                <c:ptCount val="12"/>
                <c:pt idx="0">
                  <c:v>69729</c:v>
                </c:pt>
                <c:pt idx="1">
                  <c:v>44865</c:v>
                </c:pt>
                <c:pt idx="2">
                  <c:v>64279</c:v>
                </c:pt>
                <c:pt idx="3">
                  <c:v>27988</c:v>
                </c:pt>
                <c:pt idx="4">
                  <c:v>26068</c:v>
                </c:pt>
                <c:pt idx="5">
                  <c:v>24310</c:v>
                </c:pt>
                <c:pt idx="6">
                  <c:v>24969</c:v>
                </c:pt>
                <c:pt idx="7">
                  <c:v>31849</c:v>
                </c:pt>
                <c:pt idx="8">
                  <c:v>77010</c:v>
                </c:pt>
                <c:pt idx="9">
                  <c:v>117734</c:v>
                </c:pt>
                <c:pt idx="10">
                  <c:v>95785</c:v>
                </c:pt>
                <c:pt idx="11">
                  <c:v>37871</c:v>
                </c:pt>
              </c:numCache>
            </c:numRef>
          </c:val>
          <c:smooth val="0"/>
        </c:ser>
        <c:marker val="1"/>
        <c:axId val="56389090"/>
        <c:axId val="37739763"/>
      </c:lineChart>
      <c:catAx>
        <c:axId val="5638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739763"/>
        <c:crosses val="autoZero"/>
        <c:auto val="1"/>
        <c:lblOffset val="100"/>
        <c:noMultiLvlLbl val="0"/>
      </c:catAx>
      <c:valAx>
        <c:axId val="37739763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3890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İHR'!$C$18:$N$18</c:f>
              <c:numCache>
                <c:ptCount val="12"/>
                <c:pt idx="0">
                  <c:v>2566</c:v>
                </c:pt>
                <c:pt idx="1">
                  <c:v>3877</c:v>
                </c:pt>
                <c:pt idx="2">
                  <c:v>5539</c:v>
                </c:pt>
                <c:pt idx="3">
                  <c:v>4627</c:v>
                </c:pt>
                <c:pt idx="4">
                  <c:v>3561</c:v>
                </c:pt>
                <c:pt idx="5">
                  <c:v>1667</c:v>
                </c:pt>
                <c:pt idx="6">
                  <c:v>2439</c:v>
                </c:pt>
                <c:pt idx="7">
                  <c:v>2985</c:v>
                </c:pt>
                <c:pt idx="8">
                  <c:v>3642</c:v>
                </c:pt>
                <c:pt idx="9">
                  <c:v>2418</c:v>
                </c:pt>
                <c:pt idx="10">
                  <c:v>3479</c:v>
                </c:pt>
                <c:pt idx="11">
                  <c:v>4289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İHR'!$C$19:$N$19</c:f>
              <c:numCache>
                <c:ptCount val="12"/>
                <c:pt idx="0">
                  <c:v>3781</c:v>
                </c:pt>
                <c:pt idx="1">
                  <c:v>5008</c:v>
                </c:pt>
                <c:pt idx="2">
                  <c:v>6679</c:v>
                </c:pt>
                <c:pt idx="3">
                  <c:v>5232</c:v>
                </c:pt>
                <c:pt idx="4">
                  <c:v>3851</c:v>
                </c:pt>
                <c:pt idx="5">
                  <c:v>1852</c:v>
                </c:pt>
                <c:pt idx="6">
                  <c:v>2097</c:v>
                </c:pt>
                <c:pt idx="7">
                  <c:v>3042</c:v>
                </c:pt>
                <c:pt idx="8">
                  <c:v>3407</c:v>
                </c:pt>
                <c:pt idx="9">
                  <c:v>3206</c:v>
                </c:pt>
                <c:pt idx="10">
                  <c:v>4285</c:v>
                </c:pt>
                <c:pt idx="11">
                  <c:v>4581</c:v>
                </c:pt>
              </c:numCache>
            </c:numRef>
          </c:val>
          <c:smooth val="0"/>
        </c:ser>
        <c:marker val="1"/>
        <c:axId val="4113548"/>
        <c:axId val="37021933"/>
      </c:lineChart>
      <c:catAx>
        <c:axId val="41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7021933"/>
        <c:crosses val="autoZero"/>
        <c:auto val="1"/>
        <c:lblOffset val="100"/>
        <c:noMultiLvlLbl val="0"/>
      </c:catAx>
      <c:valAx>
        <c:axId val="37021933"/>
        <c:scaling>
          <c:orientation val="minMax"/>
          <c:max val="1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113548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İHR'!$C$20:$N$20</c:f>
              <c:numCache>
                <c:ptCount val="12"/>
                <c:pt idx="0">
                  <c:v>32836</c:v>
                </c:pt>
                <c:pt idx="1">
                  <c:v>24245</c:v>
                </c:pt>
                <c:pt idx="2">
                  <c:v>28399</c:v>
                </c:pt>
                <c:pt idx="3">
                  <c:v>25817</c:v>
                </c:pt>
                <c:pt idx="4">
                  <c:v>25981</c:v>
                </c:pt>
                <c:pt idx="5">
                  <c:v>31684</c:v>
                </c:pt>
                <c:pt idx="6">
                  <c:v>32562</c:v>
                </c:pt>
                <c:pt idx="7">
                  <c:v>34296</c:v>
                </c:pt>
                <c:pt idx="8">
                  <c:v>42743</c:v>
                </c:pt>
                <c:pt idx="9">
                  <c:v>70743</c:v>
                </c:pt>
                <c:pt idx="10">
                  <c:v>53526</c:v>
                </c:pt>
                <c:pt idx="11">
                  <c:v>60742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İHR'!$C$21:$N$21</c:f>
              <c:numCache>
                <c:ptCount val="12"/>
                <c:pt idx="0">
                  <c:v>56703</c:v>
                </c:pt>
                <c:pt idx="1">
                  <c:v>37879</c:v>
                </c:pt>
                <c:pt idx="2">
                  <c:v>40318</c:v>
                </c:pt>
                <c:pt idx="3">
                  <c:v>40242</c:v>
                </c:pt>
                <c:pt idx="4">
                  <c:v>42720</c:v>
                </c:pt>
                <c:pt idx="5">
                  <c:v>42936</c:v>
                </c:pt>
                <c:pt idx="6">
                  <c:v>45052</c:v>
                </c:pt>
                <c:pt idx="7">
                  <c:v>48953</c:v>
                </c:pt>
                <c:pt idx="8">
                  <c:v>56403</c:v>
                </c:pt>
                <c:pt idx="9">
                  <c:v>58231</c:v>
                </c:pt>
                <c:pt idx="10">
                  <c:v>59897</c:v>
                </c:pt>
                <c:pt idx="11">
                  <c:v>62781</c:v>
                </c:pt>
              </c:numCache>
            </c:numRef>
          </c:val>
          <c:smooth val="0"/>
        </c:ser>
        <c:marker val="1"/>
        <c:axId val="64761942"/>
        <c:axId val="45986567"/>
      </c:lineChart>
      <c:catAx>
        <c:axId val="64761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986567"/>
        <c:crosses val="autoZero"/>
        <c:auto val="1"/>
        <c:lblOffset val="100"/>
        <c:noMultiLvlLbl val="0"/>
      </c:catAx>
      <c:valAx>
        <c:axId val="45986567"/>
        <c:scaling>
          <c:orientation val="minMax"/>
          <c:max val="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7619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İHR'!$C$22:$N$22</c:f>
              <c:numCache>
                <c:ptCount val="12"/>
                <c:pt idx="0">
                  <c:v>85165</c:v>
                </c:pt>
                <c:pt idx="1">
                  <c:v>111874</c:v>
                </c:pt>
                <c:pt idx="2">
                  <c:v>122364</c:v>
                </c:pt>
                <c:pt idx="3">
                  <c:v>103362</c:v>
                </c:pt>
                <c:pt idx="4">
                  <c:v>118521</c:v>
                </c:pt>
                <c:pt idx="5">
                  <c:v>136645</c:v>
                </c:pt>
                <c:pt idx="6">
                  <c:v>120811</c:v>
                </c:pt>
                <c:pt idx="7">
                  <c:v>140892</c:v>
                </c:pt>
                <c:pt idx="8">
                  <c:v>140435</c:v>
                </c:pt>
                <c:pt idx="9">
                  <c:v>137119</c:v>
                </c:pt>
                <c:pt idx="10">
                  <c:v>169019</c:v>
                </c:pt>
                <c:pt idx="11">
                  <c:v>167159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İHR'!$C$23:$N$23</c:f>
              <c:numCache>
                <c:ptCount val="12"/>
                <c:pt idx="0">
                  <c:v>137579</c:v>
                </c:pt>
                <c:pt idx="1">
                  <c:v>156495</c:v>
                </c:pt>
                <c:pt idx="2">
                  <c:v>172280</c:v>
                </c:pt>
                <c:pt idx="3">
                  <c:v>160260</c:v>
                </c:pt>
                <c:pt idx="4">
                  <c:v>176870</c:v>
                </c:pt>
                <c:pt idx="5">
                  <c:v>157258</c:v>
                </c:pt>
                <c:pt idx="6">
                  <c:v>170122</c:v>
                </c:pt>
                <c:pt idx="7">
                  <c:v>185428</c:v>
                </c:pt>
                <c:pt idx="8">
                  <c:v>183553</c:v>
                </c:pt>
                <c:pt idx="9">
                  <c:v>198182</c:v>
                </c:pt>
                <c:pt idx="10">
                  <c:v>228629</c:v>
                </c:pt>
                <c:pt idx="11">
                  <c:v>191148</c:v>
                </c:pt>
              </c:numCache>
            </c:numRef>
          </c:val>
          <c:smooth val="0"/>
        </c:ser>
        <c:marker val="1"/>
        <c:axId val="11225920"/>
        <c:axId val="33924417"/>
      </c:lineChart>
      <c:catAx>
        <c:axId val="1122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3924417"/>
        <c:crosses val="autoZero"/>
        <c:auto val="1"/>
        <c:lblOffset val="100"/>
        <c:noMultiLvlLbl val="0"/>
      </c:catAx>
      <c:valAx>
        <c:axId val="33924417"/>
        <c:scaling>
          <c:orientation val="minMax"/>
          <c:max val="2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2259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İHR'!$C$26:$N$26</c:f>
              <c:numCache>
                <c:ptCount val="12"/>
                <c:pt idx="0">
                  <c:v>336069</c:v>
                </c:pt>
                <c:pt idx="1">
                  <c:v>418473</c:v>
                </c:pt>
                <c:pt idx="2">
                  <c:v>503281</c:v>
                </c:pt>
                <c:pt idx="3">
                  <c:v>433899</c:v>
                </c:pt>
                <c:pt idx="4">
                  <c:v>486332</c:v>
                </c:pt>
                <c:pt idx="5">
                  <c:v>497509</c:v>
                </c:pt>
                <c:pt idx="6">
                  <c:v>407901</c:v>
                </c:pt>
                <c:pt idx="7">
                  <c:v>440032</c:v>
                </c:pt>
                <c:pt idx="8">
                  <c:v>508046</c:v>
                </c:pt>
                <c:pt idx="9">
                  <c:v>470040</c:v>
                </c:pt>
                <c:pt idx="10">
                  <c:v>548716</c:v>
                </c:pt>
                <c:pt idx="11">
                  <c:v>525799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İHR'!$C$27:$N$27</c:f>
              <c:numCache>
                <c:ptCount val="12"/>
                <c:pt idx="0">
                  <c:v>445650</c:v>
                </c:pt>
                <c:pt idx="1">
                  <c:v>488490</c:v>
                </c:pt>
                <c:pt idx="2">
                  <c:v>585108</c:v>
                </c:pt>
                <c:pt idx="3">
                  <c:v>541564</c:v>
                </c:pt>
                <c:pt idx="4">
                  <c:v>561311</c:v>
                </c:pt>
                <c:pt idx="5">
                  <c:v>552395</c:v>
                </c:pt>
                <c:pt idx="6">
                  <c:v>498787</c:v>
                </c:pt>
                <c:pt idx="7">
                  <c:v>531959</c:v>
                </c:pt>
                <c:pt idx="8">
                  <c:v>548908</c:v>
                </c:pt>
                <c:pt idx="9">
                  <c:v>593407</c:v>
                </c:pt>
                <c:pt idx="10">
                  <c:v>688552</c:v>
                </c:pt>
                <c:pt idx="11">
                  <c:v>515655</c:v>
                </c:pt>
              </c:numCache>
            </c:numRef>
          </c:val>
          <c:smooth val="0"/>
        </c:ser>
        <c:marker val="1"/>
        <c:axId val="36884298"/>
        <c:axId val="63523227"/>
      </c:lineChart>
      <c:catAx>
        <c:axId val="368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523227"/>
        <c:crosses val="autoZero"/>
        <c:auto val="1"/>
        <c:lblOffset val="100"/>
        <c:noMultiLvlLbl val="0"/>
      </c:catAx>
      <c:valAx>
        <c:axId val="6352322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88429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İHR'!$C$28:$N$28</c:f>
              <c:numCache>
                <c:ptCount val="12"/>
                <c:pt idx="0">
                  <c:v>53227</c:v>
                </c:pt>
                <c:pt idx="1">
                  <c:v>64215</c:v>
                </c:pt>
                <c:pt idx="2">
                  <c:v>80714</c:v>
                </c:pt>
                <c:pt idx="3">
                  <c:v>60131</c:v>
                </c:pt>
                <c:pt idx="4">
                  <c:v>65777</c:v>
                </c:pt>
                <c:pt idx="5">
                  <c:v>90416</c:v>
                </c:pt>
                <c:pt idx="6">
                  <c:v>105362</c:v>
                </c:pt>
                <c:pt idx="7">
                  <c:v>127031</c:v>
                </c:pt>
                <c:pt idx="8">
                  <c:v>131290</c:v>
                </c:pt>
                <c:pt idx="9">
                  <c:v>118741</c:v>
                </c:pt>
                <c:pt idx="10">
                  <c:v>120507</c:v>
                </c:pt>
                <c:pt idx="11">
                  <c:v>124026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İHR'!$C$29:$N$29</c:f>
              <c:numCache>
                <c:ptCount val="12"/>
                <c:pt idx="0">
                  <c:v>63376</c:v>
                </c:pt>
                <c:pt idx="1">
                  <c:v>80031</c:v>
                </c:pt>
                <c:pt idx="2">
                  <c:v>97359</c:v>
                </c:pt>
                <c:pt idx="3">
                  <c:v>75679</c:v>
                </c:pt>
                <c:pt idx="4">
                  <c:v>86229</c:v>
                </c:pt>
                <c:pt idx="5">
                  <c:v>103211</c:v>
                </c:pt>
                <c:pt idx="6">
                  <c:v>123735</c:v>
                </c:pt>
                <c:pt idx="7">
                  <c:v>130027</c:v>
                </c:pt>
                <c:pt idx="8">
                  <c:v>118122</c:v>
                </c:pt>
                <c:pt idx="9">
                  <c:v>113649</c:v>
                </c:pt>
                <c:pt idx="10">
                  <c:v>142392</c:v>
                </c:pt>
                <c:pt idx="11">
                  <c:v>105644</c:v>
                </c:pt>
              </c:numCache>
            </c:numRef>
          </c:val>
          <c:smooth val="0"/>
        </c:ser>
        <c:marker val="1"/>
        <c:axId val="34838132"/>
        <c:axId val="45107733"/>
      </c:lineChart>
      <c:catAx>
        <c:axId val="348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07733"/>
        <c:crosses val="autoZero"/>
        <c:auto val="1"/>
        <c:lblOffset val="100"/>
        <c:noMultiLvlLbl val="0"/>
      </c:catAx>
      <c:valAx>
        <c:axId val="4510773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48381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İHR'!$C$52:$N$52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İHR'!$C$53:$N$53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7894442"/>
        <c:axId val="3941115"/>
      </c:lineChart>
      <c:catAx>
        <c:axId val="78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41115"/>
        <c:crosses val="autoZero"/>
        <c:auto val="1"/>
        <c:lblOffset val="100"/>
        <c:noMultiLvlLbl val="0"/>
      </c:catAx>
      <c:valAx>
        <c:axId val="394111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8944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İHR'!$C$30:$N$30</c:f>
              <c:numCache>
                <c:ptCount val="12"/>
                <c:pt idx="0">
                  <c:v>38349</c:v>
                </c:pt>
                <c:pt idx="1">
                  <c:v>55070</c:v>
                </c:pt>
                <c:pt idx="2">
                  <c:v>58803</c:v>
                </c:pt>
                <c:pt idx="3">
                  <c:v>58634</c:v>
                </c:pt>
                <c:pt idx="4">
                  <c:v>58883</c:v>
                </c:pt>
                <c:pt idx="5">
                  <c:v>56166</c:v>
                </c:pt>
                <c:pt idx="6">
                  <c:v>51380</c:v>
                </c:pt>
                <c:pt idx="7">
                  <c:v>63249</c:v>
                </c:pt>
                <c:pt idx="8">
                  <c:v>72559</c:v>
                </c:pt>
                <c:pt idx="9">
                  <c:v>68325</c:v>
                </c:pt>
                <c:pt idx="10">
                  <c:v>86204</c:v>
                </c:pt>
                <c:pt idx="11">
                  <c:v>77344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İHR'!$C$31:$N$31</c:f>
              <c:numCache>
                <c:ptCount val="12"/>
                <c:pt idx="0">
                  <c:v>53016</c:v>
                </c:pt>
                <c:pt idx="1">
                  <c:v>65520</c:v>
                </c:pt>
                <c:pt idx="2">
                  <c:v>79022</c:v>
                </c:pt>
                <c:pt idx="3">
                  <c:v>64877</c:v>
                </c:pt>
                <c:pt idx="4">
                  <c:v>77615</c:v>
                </c:pt>
                <c:pt idx="5">
                  <c:v>71591</c:v>
                </c:pt>
                <c:pt idx="6">
                  <c:v>81710</c:v>
                </c:pt>
                <c:pt idx="7">
                  <c:v>91209</c:v>
                </c:pt>
                <c:pt idx="8">
                  <c:v>97334</c:v>
                </c:pt>
                <c:pt idx="9">
                  <c:v>104048</c:v>
                </c:pt>
                <c:pt idx="10">
                  <c:v>122204</c:v>
                </c:pt>
                <c:pt idx="11">
                  <c:v>95686</c:v>
                </c:pt>
              </c:numCache>
            </c:numRef>
          </c:val>
          <c:smooth val="0"/>
        </c:ser>
        <c:marker val="1"/>
        <c:axId val="3316414"/>
        <c:axId val="29847727"/>
      </c:lineChart>
      <c:catAx>
        <c:axId val="331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847727"/>
        <c:crosses val="autoZero"/>
        <c:auto val="1"/>
        <c:lblOffset val="100"/>
        <c:noMultiLvlLbl val="0"/>
      </c:catAx>
      <c:valAx>
        <c:axId val="29847727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3164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İHR'!$C$32:$N$32</c:f>
              <c:numCache>
                <c:ptCount val="12"/>
                <c:pt idx="0">
                  <c:v>513093</c:v>
                </c:pt>
                <c:pt idx="1">
                  <c:v>507135</c:v>
                </c:pt>
                <c:pt idx="2">
                  <c:v>731253</c:v>
                </c:pt>
                <c:pt idx="3">
                  <c:v>694177</c:v>
                </c:pt>
                <c:pt idx="4">
                  <c:v>753664</c:v>
                </c:pt>
                <c:pt idx="5">
                  <c:v>887233</c:v>
                </c:pt>
                <c:pt idx="6">
                  <c:v>821123</c:v>
                </c:pt>
                <c:pt idx="7">
                  <c:v>762527</c:v>
                </c:pt>
                <c:pt idx="8">
                  <c:v>799032</c:v>
                </c:pt>
                <c:pt idx="9">
                  <c:v>659655</c:v>
                </c:pt>
                <c:pt idx="10">
                  <c:v>822053</c:v>
                </c:pt>
                <c:pt idx="11">
                  <c:v>834580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İHR'!$C$33:$N$33</c:f>
              <c:numCache>
                <c:ptCount val="12"/>
                <c:pt idx="0">
                  <c:v>607083</c:v>
                </c:pt>
                <c:pt idx="1">
                  <c:v>762638</c:v>
                </c:pt>
                <c:pt idx="2">
                  <c:v>851909</c:v>
                </c:pt>
                <c:pt idx="3">
                  <c:v>799204</c:v>
                </c:pt>
                <c:pt idx="4">
                  <c:v>880117</c:v>
                </c:pt>
                <c:pt idx="5">
                  <c:v>899702</c:v>
                </c:pt>
                <c:pt idx="6">
                  <c:v>893292</c:v>
                </c:pt>
                <c:pt idx="7">
                  <c:v>808425</c:v>
                </c:pt>
                <c:pt idx="8">
                  <c:v>812330</c:v>
                </c:pt>
                <c:pt idx="9">
                  <c:v>960179</c:v>
                </c:pt>
                <c:pt idx="10">
                  <c:v>1104035</c:v>
                </c:pt>
                <c:pt idx="11">
                  <c:v>1083318</c:v>
                </c:pt>
              </c:numCache>
            </c:numRef>
          </c:val>
          <c:smooth val="0"/>
        </c:ser>
        <c:marker val="1"/>
        <c:axId val="194088"/>
        <c:axId val="1746793"/>
      </c:lineChart>
      <c:catAx>
        <c:axId val="194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6793"/>
        <c:crosses val="autoZero"/>
        <c:auto val="1"/>
        <c:lblOffset val="100"/>
        <c:noMultiLvlLbl val="0"/>
      </c:catAx>
      <c:valAx>
        <c:axId val="1746793"/>
        <c:scaling>
          <c:orientation val="minMax"/>
          <c:max val="12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40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İHR'!$C$40:$N$40</c:f>
              <c:numCache>
                <c:ptCount val="12"/>
                <c:pt idx="0">
                  <c:v>194652</c:v>
                </c:pt>
                <c:pt idx="1">
                  <c:v>277105</c:v>
                </c:pt>
                <c:pt idx="2">
                  <c:v>348030</c:v>
                </c:pt>
                <c:pt idx="3">
                  <c:v>309620</c:v>
                </c:pt>
                <c:pt idx="4">
                  <c:v>364540</c:v>
                </c:pt>
                <c:pt idx="5">
                  <c:v>368960</c:v>
                </c:pt>
                <c:pt idx="6">
                  <c:v>330026</c:v>
                </c:pt>
                <c:pt idx="7">
                  <c:v>340622</c:v>
                </c:pt>
                <c:pt idx="8">
                  <c:v>366455</c:v>
                </c:pt>
                <c:pt idx="9">
                  <c:v>327064</c:v>
                </c:pt>
                <c:pt idx="10">
                  <c:v>436279</c:v>
                </c:pt>
                <c:pt idx="11">
                  <c:v>464047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İHR'!$C$41:$N$41</c:f>
              <c:numCache>
                <c:ptCount val="12"/>
                <c:pt idx="0">
                  <c:v>322906</c:v>
                </c:pt>
                <c:pt idx="1">
                  <c:v>403577</c:v>
                </c:pt>
                <c:pt idx="2">
                  <c:v>483219</c:v>
                </c:pt>
                <c:pt idx="3">
                  <c:v>458371</c:v>
                </c:pt>
                <c:pt idx="4">
                  <c:v>488216</c:v>
                </c:pt>
                <c:pt idx="5">
                  <c:v>468010</c:v>
                </c:pt>
                <c:pt idx="6">
                  <c:v>480095</c:v>
                </c:pt>
                <c:pt idx="7">
                  <c:v>426193</c:v>
                </c:pt>
                <c:pt idx="8">
                  <c:v>452704</c:v>
                </c:pt>
                <c:pt idx="9">
                  <c:v>491828</c:v>
                </c:pt>
                <c:pt idx="10">
                  <c:v>565903</c:v>
                </c:pt>
                <c:pt idx="11">
                  <c:v>511311</c:v>
                </c:pt>
              </c:numCache>
            </c:numRef>
          </c:val>
          <c:smooth val="0"/>
        </c:ser>
        <c:marker val="1"/>
        <c:axId val="15721138"/>
        <c:axId val="7272515"/>
      </c:lineChart>
      <c:catAx>
        <c:axId val="1572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272515"/>
        <c:crosses val="autoZero"/>
        <c:auto val="1"/>
        <c:lblOffset val="100"/>
        <c:noMultiLvlLbl val="0"/>
      </c:catAx>
      <c:valAx>
        <c:axId val="7272515"/>
        <c:scaling>
          <c:orientation val="minMax"/>
          <c:max val="6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72113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İHR'!$C$36:$N$36</c:f>
              <c:numCache>
                <c:ptCount val="12"/>
                <c:pt idx="0">
                  <c:v>834826</c:v>
                </c:pt>
                <c:pt idx="1">
                  <c:v>1094501</c:v>
                </c:pt>
                <c:pt idx="2">
                  <c:v>1385879</c:v>
                </c:pt>
                <c:pt idx="3">
                  <c:v>1221933</c:v>
                </c:pt>
                <c:pt idx="4">
                  <c:v>1427241</c:v>
                </c:pt>
                <c:pt idx="5">
                  <c:v>1528786</c:v>
                </c:pt>
                <c:pt idx="6">
                  <c:v>1208779</c:v>
                </c:pt>
                <c:pt idx="7">
                  <c:v>1006354</c:v>
                </c:pt>
                <c:pt idx="8">
                  <c:v>1294077</c:v>
                </c:pt>
                <c:pt idx="9">
                  <c:v>1224974</c:v>
                </c:pt>
                <c:pt idx="10">
                  <c:v>1620918</c:v>
                </c:pt>
                <c:pt idx="11">
                  <c:v>1633798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İHR'!$C$37:$N$37</c:f>
              <c:numCache>
                <c:ptCount val="12"/>
                <c:pt idx="0">
                  <c:v>1230144</c:v>
                </c:pt>
                <c:pt idx="1">
                  <c:v>1581225</c:v>
                </c:pt>
                <c:pt idx="2">
                  <c:v>1822557</c:v>
                </c:pt>
                <c:pt idx="3">
                  <c:v>1668269</c:v>
                </c:pt>
                <c:pt idx="4">
                  <c:v>1918070</c:v>
                </c:pt>
                <c:pt idx="5">
                  <c:v>1837829</c:v>
                </c:pt>
                <c:pt idx="6">
                  <c:v>1817109</c:v>
                </c:pt>
                <c:pt idx="7">
                  <c:v>1347095</c:v>
                </c:pt>
                <c:pt idx="8">
                  <c:v>1816339</c:v>
                </c:pt>
                <c:pt idx="9">
                  <c:v>1927694</c:v>
                </c:pt>
                <c:pt idx="10">
                  <c:v>2253807</c:v>
                </c:pt>
                <c:pt idx="11">
                  <c:v>2036020</c:v>
                </c:pt>
              </c:numCache>
            </c:numRef>
          </c:val>
          <c:smooth val="0"/>
        </c:ser>
        <c:marker val="1"/>
        <c:axId val="65452636"/>
        <c:axId val="52202813"/>
      </c:lineChart>
      <c:catAx>
        <c:axId val="65452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202813"/>
        <c:crosses val="autoZero"/>
        <c:auto val="1"/>
        <c:lblOffset val="100"/>
        <c:noMultiLvlLbl val="0"/>
      </c:catAx>
      <c:valAx>
        <c:axId val="52202813"/>
        <c:scaling>
          <c:orientation val="minMax"/>
          <c:max val="3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45263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İHR'!$C$38:$N$38</c:f>
              <c:numCache>
                <c:ptCount val="12"/>
                <c:pt idx="0">
                  <c:v>414459</c:v>
                </c:pt>
                <c:pt idx="1">
                  <c:v>585541</c:v>
                </c:pt>
                <c:pt idx="2">
                  <c:v>732856</c:v>
                </c:pt>
                <c:pt idx="3">
                  <c:v>631214</c:v>
                </c:pt>
                <c:pt idx="4">
                  <c:v>696972</c:v>
                </c:pt>
                <c:pt idx="5">
                  <c:v>607089</c:v>
                </c:pt>
                <c:pt idx="6">
                  <c:v>548448</c:v>
                </c:pt>
                <c:pt idx="7">
                  <c:v>653849</c:v>
                </c:pt>
                <c:pt idx="8">
                  <c:v>738165</c:v>
                </c:pt>
                <c:pt idx="9">
                  <c:v>758149</c:v>
                </c:pt>
                <c:pt idx="10">
                  <c:v>859156</c:v>
                </c:pt>
                <c:pt idx="11">
                  <c:v>841455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İHR'!$C$39:$N$39</c:f>
              <c:numCache>
                <c:ptCount val="12"/>
                <c:pt idx="0">
                  <c:v>553519</c:v>
                </c:pt>
                <c:pt idx="1">
                  <c:v>614645</c:v>
                </c:pt>
                <c:pt idx="2">
                  <c:v>735291</c:v>
                </c:pt>
                <c:pt idx="3">
                  <c:v>661940</c:v>
                </c:pt>
                <c:pt idx="4">
                  <c:v>733151</c:v>
                </c:pt>
                <c:pt idx="5">
                  <c:v>725602</c:v>
                </c:pt>
                <c:pt idx="6">
                  <c:v>689993</c:v>
                </c:pt>
                <c:pt idx="7">
                  <c:v>787269</c:v>
                </c:pt>
                <c:pt idx="8">
                  <c:v>798393</c:v>
                </c:pt>
                <c:pt idx="9">
                  <c:v>905164</c:v>
                </c:pt>
                <c:pt idx="10">
                  <c:v>1058523</c:v>
                </c:pt>
                <c:pt idx="11">
                  <c:v>828428</c:v>
                </c:pt>
              </c:numCache>
            </c:numRef>
          </c:val>
          <c:smooth val="0"/>
        </c:ser>
        <c:marker val="1"/>
        <c:axId val="63270"/>
        <c:axId val="569431"/>
      </c:lineChart>
      <c:catAx>
        <c:axId val="63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431"/>
        <c:crosses val="autoZero"/>
        <c:auto val="1"/>
        <c:lblOffset val="100"/>
        <c:noMultiLvlLbl val="0"/>
      </c:catAx>
      <c:valAx>
        <c:axId val="569431"/>
        <c:scaling>
          <c:orientation val="minMax"/>
          <c:max val="1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27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İHR'!$C$34:$N$34</c:f>
              <c:numCache>
                <c:ptCount val="12"/>
                <c:pt idx="0">
                  <c:v>928705</c:v>
                </c:pt>
                <c:pt idx="1">
                  <c:v>1109771</c:v>
                </c:pt>
                <c:pt idx="2">
                  <c:v>1269457</c:v>
                </c:pt>
                <c:pt idx="3">
                  <c:v>1013193</c:v>
                </c:pt>
                <c:pt idx="4">
                  <c:v>1102530</c:v>
                </c:pt>
                <c:pt idx="5">
                  <c:v>1260752</c:v>
                </c:pt>
                <c:pt idx="6">
                  <c:v>1221425</c:v>
                </c:pt>
                <c:pt idx="7">
                  <c:v>1203320</c:v>
                </c:pt>
                <c:pt idx="8">
                  <c:v>1204115</c:v>
                </c:pt>
                <c:pt idx="9">
                  <c:v>1002952</c:v>
                </c:pt>
                <c:pt idx="10">
                  <c:v>1252070</c:v>
                </c:pt>
                <c:pt idx="11">
                  <c:v>1419361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İHR'!$C$35:$N$35</c:f>
              <c:numCache>
                <c:ptCount val="12"/>
                <c:pt idx="0">
                  <c:v>1075933</c:v>
                </c:pt>
                <c:pt idx="1">
                  <c:v>1220369</c:v>
                </c:pt>
                <c:pt idx="2">
                  <c:v>1398978</c:v>
                </c:pt>
                <c:pt idx="3">
                  <c:v>1200633</c:v>
                </c:pt>
                <c:pt idx="4">
                  <c:v>1302512</c:v>
                </c:pt>
                <c:pt idx="5">
                  <c:v>1426816</c:v>
                </c:pt>
                <c:pt idx="6">
                  <c:v>1437741</c:v>
                </c:pt>
                <c:pt idx="7">
                  <c:v>1453957</c:v>
                </c:pt>
                <c:pt idx="8">
                  <c:v>1332974</c:v>
                </c:pt>
                <c:pt idx="9">
                  <c:v>1296971</c:v>
                </c:pt>
                <c:pt idx="10">
                  <c:v>1594726</c:v>
                </c:pt>
                <c:pt idx="11">
                  <c:v>1307445</c:v>
                </c:pt>
              </c:numCache>
            </c:numRef>
          </c:val>
          <c:smooth val="0"/>
        </c:ser>
        <c:marker val="1"/>
        <c:axId val="5124880"/>
        <c:axId val="46123921"/>
      </c:lineChart>
      <c:catAx>
        <c:axId val="512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6123921"/>
        <c:crosses val="autoZero"/>
        <c:auto val="1"/>
        <c:lblOffset val="100"/>
        <c:noMultiLvlLbl val="0"/>
      </c:catAx>
      <c:valAx>
        <c:axId val="4612392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248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İHR'!$C$42:$N$42</c:f>
              <c:numCache>
                <c:ptCount val="12"/>
                <c:pt idx="0">
                  <c:v>199043</c:v>
                </c:pt>
                <c:pt idx="1">
                  <c:v>269944</c:v>
                </c:pt>
                <c:pt idx="2">
                  <c:v>335104</c:v>
                </c:pt>
                <c:pt idx="3">
                  <c:v>307347</c:v>
                </c:pt>
                <c:pt idx="4">
                  <c:v>326451</c:v>
                </c:pt>
                <c:pt idx="5">
                  <c:v>371615</c:v>
                </c:pt>
                <c:pt idx="6">
                  <c:v>338743</c:v>
                </c:pt>
                <c:pt idx="7">
                  <c:v>377732</c:v>
                </c:pt>
                <c:pt idx="8">
                  <c:v>374623</c:v>
                </c:pt>
                <c:pt idx="9">
                  <c:v>338466</c:v>
                </c:pt>
                <c:pt idx="10">
                  <c:v>426035</c:v>
                </c:pt>
                <c:pt idx="11">
                  <c:v>400209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İHR'!$C$43:$N$43</c:f>
              <c:numCache>
                <c:ptCount val="12"/>
                <c:pt idx="0">
                  <c:v>319307</c:v>
                </c:pt>
                <c:pt idx="1">
                  <c:v>360753</c:v>
                </c:pt>
                <c:pt idx="2">
                  <c:v>455606</c:v>
                </c:pt>
                <c:pt idx="3">
                  <c:v>412786</c:v>
                </c:pt>
                <c:pt idx="4">
                  <c:v>463890</c:v>
                </c:pt>
                <c:pt idx="5">
                  <c:v>446358</c:v>
                </c:pt>
                <c:pt idx="6">
                  <c:v>438715</c:v>
                </c:pt>
                <c:pt idx="7">
                  <c:v>455108</c:v>
                </c:pt>
                <c:pt idx="8">
                  <c:v>452103</c:v>
                </c:pt>
                <c:pt idx="9">
                  <c:v>470017</c:v>
                </c:pt>
                <c:pt idx="10">
                  <c:v>521192</c:v>
                </c:pt>
                <c:pt idx="11">
                  <c:v>392725</c:v>
                </c:pt>
              </c:numCache>
            </c:numRef>
          </c:val>
          <c:smooth val="0"/>
        </c:ser>
        <c:marker val="1"/>
        <c:axId val="12462106"/>
        <c:axId val="45050091"/>
      </c:lineChart>
      <c:catAx>
        <c:axId val="12462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50091"/>
        <c:crosses val="autoZero"/>
        <c:auto val="1"/>
        <c:lblOffset val="100"/>
        <c:noMultiLvlLbl val="0"/>
      </c:catAx>
      <c:valAx>
        <c:axId val="4505009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46210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İHR'!$C$46:$N$46</c:f>
              <c:numCache>
                <c:ptCount val="12"/>
                <c:pt idx="0">
                  <c:v>113868</c:v>
                </c:pt>
                <c:pt idx="1">
                  <c:v>166662</c:v>
                </c:pt>
                <c:pt idx="2">
                  <c:v>190832</c:v>
                </c:pt>
                <c:pt idx="3">
                  <c:v>164306</c:v>
                </c:pt>
                <c:pt idx="4">
                  <c:v>176913</c:v>
                </c:pt>
                <c:pt idx="5">
                  <c:v>177873</c:v>
                </c:pt>
                <c:pt idx="6">
                  <c:v>171433</c:v>
                </c:pt>
                <c:pt idx="7">
                  <c:v>181137</c:v>
                </c:pt>
                <c:pt idx="8">
                  <c:v>179604</c:v>
                </c:pt>
                <c:pt idx="9">
                  <c:v>165917</c:v>
                </c:pt>
                <c:pt idx="10">
                  <c:v>179383</c:v>
                </c:pt>
                <c:pt idx="11">
                  <c:v>178036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İHR'!$C$47:$N$47</c:f>
              <c:numCache>
                <c:ptCount val="12"/>
                <c:pt idx="0">
                  <c:v>150645</c:v>
                </c:pt>
                <c:pt idx="1">
                  <c:v>171424</c:v>
                </c:pt>
                <c:pt idx="2">
                  <c:v>215080</c:v>
                </c:pt>
                <c:pt idx="3">
                  <c:v>193970</c:v>
                </c:pt>
                <c:pt idx="4">
                  <c:v>213371</c:v>
                </c:pt>
                <c:pt idx="5">
                  <c:v>211875</c:v>
                </c:pt>
                <c:pt idx="6">
                  <c:v>208145</c:v>
                </c:pt>
                <c:pt idx="7">
                  <c:v>229814</c:v>
                </c:pt>
                <c:pt idx="8">
                  <c:v>223680</c:v>
                </c:pt>
                <c:pt idx="9">
                  <c:v>247429</c:v>
                </c:pt>
                <c:pt idx="10">
                  <c:v>257719</c:v>
                </c:pt>
                <c:pt idx="11">
                  <c:v>209673</c:v>
                </c:pt>
              </c:numCache>
            </c:numRef>
          </c:val>
          <c:smooth val="0"/>
        </c:ser>
        <c:marker val="1"/>
        <c:axId val="2797636"/>
        <c:axId val="25178725"/>
      </c:lineChart>
      <c:catAx>
        <c:axId val="279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5178725"/>
        <c:crosses val="autoZero"/>
        <c:auto val="1"/>
        <c:lblOffset val="100"/>
        <c:noMultiLvlLbl val="0"/>
      </c:catAx>
      <c:valAx>
        <c:axId val="2517872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9763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İHR'!$C$48:$N$48</c:f>
              <c:numCache>
                <c:ptCount val="12"/>
                <c:pt idx="0">
                  <c:v>69174</c:v>
                </c:pt>
                <c:pt idx="1">
                  <c:v>91756</c:v>
                </c:pt>
                <c:pt idx="2">
                  <c:v>97727</c:v>
                </c:pt>
                <c:pt idx="3">
                  <c:v>85786</c:v>
                </c:pt>
                <c:pt idx="4">
                  <c:v>88017</c:v>
                </c:pt>
                <c:pt idx="5">
                  <c:v>88857</c:v>
                </c:pt>
                <c:pt idx="6">
                  <c:v>79028</c:v>
                </c:pt>
                <c:pt idx="7">
                  <c:v>92798</c:v>
                </c:pt>
                <c:pt idx="8">
                  <c:v>102602</c:v>
                </c:pt>
                <c:pt idx="9">
                  <c:v>120055</c:v>
                </c:pt>
                <c:pt idx="10">
                  <c:v>135410</c:v>
                </c:pt>
                <c:pt idx="11">
                  <c:v>121234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İHR'!$C$49:$N$49</c:f>
              <c:numCache>
                <c:ptCount val="12"/>
                <c:pt idx="0">
                  <c:v>91465</c:v>
                </c:pt>
                <c:pt idx="1">
                  <c:v>110464</c:v>
                </c:pt>
                <c:pt idx="2">
                  <c:v>135440</c:v>
                </c:pt>
                <c:pt idx="3">
                  <c:v>132410</c:v>
                </c:pt>
                <c:pt idx="4">
                  <c:v>115430</c:v>
                </c:pt>
                <c:pt idx="5">
                  <c:v>103348</c:v>
                </c:pt>
                <c:pt idx="6">
                  <c:v>102612</c:v>
                </c:pt>
                <c:pt idx="7">
                  <c:v>119395</c:v>
                </c:pt>
                <c:pt idx="8">
                  <c:v>120585</c:v>
                </c:pt>
                <c:pt idx="9">
                  <c:v>150322</c:v>
                </c:pt>
                <c:pt idx="10">
                  <c:v>179551</c:v>
                </c:pt>
                <c:pt idx="11">
                  <c:v>117803</c:v>
                </c:pt>
              </c:numCache>
            </c:numRef>
          </c:val>
          <c:smooth val="0"/>
        </c:ser>
        <c:marker val="1"/>
        <c:axId val="25281934"/>
        <c:axId val="26210815"/>
      </c:lineChart>
      <c:catAx>
        <c:axId val="2528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210815"/>
        <c:crosses val="autoZero"/>
        <c:auto val="1"/>
        <c:lblOffset val="100"/>
        <c:noMultiLvlLbl val="0"/>
      </c:catAx>
      <c:valAx>
        <c:axId val="2621081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2819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ÇELİK ÜRÜNLERİ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İHR'!$C$44:$N$44</c:f>
              <c:numCache>
                <c:ptCount val="12"/>
                <c:pt idx="0">
                  <c:v>501887</c:v>
                </c:pt>
                <c:pt idx="1">
                  <c:v>549352</c:v>
                </c:pt>
                <c:pt idx="2">
                  <c:v>749097</c:v>
                </c:pt>
                <c:pt idx="3">
                  <c:v>539683</c:v>
                </c:pt>
                <c:pt idx="4">
                  <c:v>780567</c:v>
                </c:pt>
                <c:pt idx="5">
                  <c:v>702499</c:v>
                </c:pt>
                <c:pt idx="6">
                  <c:v>800702</c:v>
                </c:pt>
                <c:pt idx="7">
                  <c:v>808564</c:v>
                </c:pt>
                <c:pt idx="8">
                  <c:v>791783</c:v>
                </c:pt>
                <c:pt idx="9">
                  <c:v>733668</c:v>
                </c:pt>
                <c:pt idx="10">
                  <c:v>816897</c:v>
                </c:pt>
                <c:pt idx="11">
                  <c:v>898837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İHR'!$C$45:$N$45</c:f>
              <c:numCache>
                <c:ptCount val="12"/>
                <c:pt idx="0">
                  <c:v>663975</c:v>
                </c:pt>
                <c:pt idx="1">
                  <c:v>740061</c:v>
                </c:pt>
                <c:pt idx="2">
                  <c:v>937228</c:v>
                </c:pt>
                <c:pt idx="3">
                  <c:v>996846</c:v>
                </c:pt>
                <c:pt idx="4">
                  <c:v>1276409</c:v>
                </c:pt>
                <c:pt idx="5">
                  <c:v>1059964</c:v>
                </c:pt>
                <c:pt idx="6">
                  <c:v>1058590</c:v>
                </c:pt>
                <c:pt idx="7">
                  <c:v>1017542</c:v>
                </c:pt>
                <c:pt idx="8">
                  <c:v>838992</c:v>
                </c:pt>
                <c:pt idx="9">
                  <c:v>920943</c:v>
                </c:pt>
                <c:pt idx="10">
                  <c:v>985800</c:v>
                </c:pt>
                <c:pt idx="11">
                  <c:v>892779</c:v>
                </c:pt>
              </c:numCache>
            </c:numRef>
          </c:val>
          <c:smooth val="0"/>
        </c:ser>
        <c:marker val="1"/>
        <c:axId val="34570744"/>
        <c:axId val="42701241"/>
      </c:lineChart>
      <c:catAx>
        <c:axId val="3457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01241"/>
        <c:crosses val="autoZero"/>
        <c:auto val="1"/>
        <c:lblOffset val="100"/>
        <c:noMultiLvlLbl val="0"/>
      </c:catAx>
      <c:valAx>
        <c:axId val="4270124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57074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'2006-2007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35470036"/>
        <c:axId val="50794869"/>
      </c:lineChart>
      <c:catAx>
        <c:axId val="35470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94869"/>
        <c:crosses val="autoZero"/>
        <c:auto val="1"/>
        <c:lblOffset val="100"/>
        <c:noMultiLvlLbl val="0"/>
      </c:catAx>
      <c:valAx>
        <c:axId val="507948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4700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İHR'!$C$54:$N$54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İHR'!$C$55:$N$55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48766850"/>
        <c:axId val="36248467"/>
      </c:lineChart>
      <c:catAx>
        <c:axId val="48766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48467"/>
        <c:crosses val="autoZero"/>
        <c:auto val="1"/>
        <c:lblOffset val="100"/>
        <c:noMultiLvlLbl val="0"/>
      </c:catAx>
      <c:valAx>
        <c:axId val="36248467"/>
        <c:scaling>
          <c:orientation val="minMax"/>
          <c:max val="4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76685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İHR'!$C$2:$N$2</c:f>
              <c:numCache>
                <c:ptCount val="12"/>
                <c:pt idx="0">
                  <c:v>627434</c:v>
                </c:pt>
                <c:pt idx="1">
                  <c:v>779812</c:v>
                </c:pt>
                <c:pt idx="2">
                  <c:v>863196</c:v>
                </c:pt>
                <c:pt idx="3">
                  <c:v>721596</c:v>
                </c:pt>
                <c:pt idx="4">
                  <c:v>722479</c:v>
                </c:pt>
                <c:pt idx="5">
                  <c:v>804968</c:v>
                </c:pt>
                <c:pt idx="6">
                  <c:v>654101</c:v>
                </c:pt>
                <c:pt idx="7">
                  <c:v>694053</c:v>
                </c:pt>
                <c:pt idx="8">
                  <c:v>893364</c:v>
                </c:pt>
                <c:pt idx="9">
                  <c:v>918869</c:v>
                </c:pt>
                <c:pt idx="10">
                  <c:v>1110776</c:v>
                </c:pt>
                <c:pt idx="11">
                  <c:v>981299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İHR'!$C$3:$N$3</c:f>
              <c:numCache>
                <c:ptCount val="12"/>
                <c:pt idx="0">
                  <c:v>836482</c:v>
                </c:pt>
                <c:pt idx="1">
                  <c:v>836250</c:v>
                </c:pt>
                <c:pt idx="2">
                  <c:v>912632</c:v>
                </c:pt>
                <c:pt idx="3">
                  <c:v>772254</c:v>
                </c:pt>
                <c:pt idx="4">
                  <c:v>784158</c:v>
                </c:pt>
                <c:pt idx="5">
                  <c:v>766165</c:v>
                </c:pt>
                <c:pt idx="6">
                  <c:v>758654</c:v>
                </c:pt>
                <c:pt idx="7">
                  <c:v>879575</c:v>
                </c:pt>
                <c:pt idx="8">
                  <c:v>1047324</c:v>
                </c:pt>
                <c:pt idx="9">
                  <c:v>1281179</c:v>
                </c:pt>
                <c:pt idx="10">
                  <c:v>1374239</c:v>
                </c:pt>
                <c:pt idx="11">
                  <c:v>1108375</c:v>
                </c:pt>
              </c:numCache>
            </c:numRef>
          </c:val>
          <c:smooth val="0"/>
        </c:ser>
        <c:marker val="1"/>
        <c:axId val="54500638"/>
        <c:axId val="20743695"/>
      </c:lineChart>
      <c:catAx>
        <c:axId val="5450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743695"/>
        <c:crosses val="autoZero"/>
        <c:auto val="1"/>
        <c:lblOffset val="100"/>
        <c:noMultiLvlLbl val="0"/>
      </c:catAx>
      <c:valAx>
        <c:axId val="2074369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5006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AYLIK İHRACAT RAKAMLARINDAKİ DEĞİŞİM, 2003-2007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849"/>
        </c:manualLayout>
      </c:layout>
      <c:lineChart>
        <c:grouping val="standard"/>
        <c:varyColors val="0"/>
        <c:ser>
          <c:idx val="2"/>
          <c:order val="0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İHR'!$C$57:$N$57</c:f>
              <c:numCache>
                <c:ptCount val="12"/>
                <c:pt idx="0">
                  <c:v>3452919</c:v>
                </c:pt>
                <c:pt idx="1">
                  <c:v>2946898</c:v>
                </c:pt>
                <c:pt idx="2">
                  <c:v>3817443</c:v>
                </c:pt>
                <c:pt idx="3">
                  <c:v>3722789</c:v>
                </c:pt>
                <c:pt idx="4">
                  <c:v>3904832</c:v>
                </c:pt>
                <c:pt idx="5">
                  <c:v>3831218</c:v>
                </c:pt>
                <c:pt idx="6">
                  <c:v>4234935</c:v>
                </c:pt>
                <c:pt idx="7">
                  <c:v>3868269</c:v>
                </c:pt>
                <c:pt idx="8">
                  <c:v>4245275</c:v>
                </c:pt>
                <c:pt idx="9">
                  <c:v>4909866</c:v>
                </c:pt>
                <c:pt idx="10">
                  <c:v>4011321</c:v>
                </c:pt>
                <c:pt idx="11">
                  <c:v>4924503</c:v>
                </c:pt>
              </c:numCache>
            </c:numRef>
          </c:val>
          <c:smooth val="0"/>
        </c:ser>
        <c:ser>
          <c:idx val="3"/>
          <c:order val="1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İHR'!$C$58:$N$58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2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İHR'!$C$59:$N$59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3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1"/>
          <c:order val="4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52475528"/>
        <c:axId val="2517705"/>
      </c:lineChart>
      <c:catAx>
        <c:axId val="52475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7705"/>
        <c:crosses val="autoZero"/>
        <c:auto val="1"/>
        <c:lblOffset val="100"/>
        <c:noMultiLvlLbl val="0"/>
      </c:catAx>
      <c:valAx>
        <c:axId val="2517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755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YILLAR İTİBARİYLE TÜRKİYE İHRACATI 2002-2007 (1000 $)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875"/>
          <c:w val="0.968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'2006-2007 AYLIK İHR'!$A$56:$A$61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'2006-2007 AYLIK İHR'!$O$56:$O$61</c:f>
              <c:numCache>
                <c:ptCount val="6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  <c:pt idx="5">
                  <c:v>105925486</c:v>
                </c:pt>
              </c:numCache>
            </c:numRef>
          </c:val>
        </c:ser>
        <c:axId val="22659346"/>
        <c:axId val="2607523"/>
      </c:barChart>
      <c:catAx>
        <c:axId val="2265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607523"/>
        <c:crosses val="autoZero"/>
        <c:auto val="1"/>
        <c:lblOffset val="100"/>
        <c:noMultiLvlLbl val="0"/>
      </c:catAx>
      <c:valAx>
        <c:axId val="2607523"/>
        <c:scaling>
          <c:orientation val="minMax"/>
          <c:max val="12500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65934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/>
              <a:t>TÜRKİYE  GENELİ  EN  FAZLA  İHRACAT  YAPILAN  İLK  10  ÜLKE</a:t>
            </a:r>
          </a:p>
        </c:rich>
      </c:tx>
      <c:layout/>
      <c:spPr>
        <a:noFill/>
        <a:ln>
          <a:noFill/>
        </a:ln>
      </c:spPr>
    </c:title>
    <c:view3D>
      <c:rotX val="20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1"/>
            <c:invertIfNegative val="0"/>
            <c:spPr>
              <a:pattFill prst="lgConfetti">
                <a:fgClr>
                  <a:srgbClr val="00FFFF"/>
                </a:fgClr>
                <a:bgClr>
                  <a:srgbClr val="0000FF"/>
                </a:bgClr>
              </a:pattFill>
              <a:ln w="12700">
                <a:solidFill>
                  <a:srgbClr val="CC99FF"/>
                </a:solidFill>
              </a:ln>
            </c:spPr>
          </c:dPt>
          <c:dPt>
            <c:idx val="12"/>
            <c:invertIfNegative val="0"/>
            <c:spPr>
              <a:pattFill prst="ltUpDiag">
                <a:fgClr>
                  <a:srgbClr val="FFFF00"/>
                </a:fgClr>
                <a:bgClr>
                  <a:srgbClr val="FF0000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23467708"/>
        <c:axId val="9882781"/>
      </c:bar3DChart>
      <c:catAx>
        <c:axId val="234677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9882781"/>
        <c:crosses val="autoZero"/>
        <c:auto val="0"/>
        <c:lblOffset val="100"/>
        <c:noMultiLvlLbl val="0"/>
      </c:catAx>
      <c:valAx>
        <c:axId val="98827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/>
                  <a:t>KAYIT DEĞERİ (1000 ABD DOLARI)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467708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İHR'!$C$4:$N$4</c:f>
              <c:numCache>
                <c:ptCount val="12"/>
                <c:pt idx="0">
                  <c:v>145441</c:v>
                </c:pt>
                <c:pt idx="1">
                  <c:v>220750</c:v>
                </c:pt>
                <c:pt idx="2">
                  <c:v>234001</c:v>
                </c:pt>
                <c:pt idx="3">
                  <c:v>222039</c:v>
                </c:pt>
                <c:pt idx="4">
                  <c:v>205810</c:v>
                </c:pt>
                <c:pt idx="5">
                  <c:v>232751</c:v>
                </c:pt>
                <c:pt idx="6">
                  <c:v>213289</c:v>
                </c:pt>
                <c:pt idx="7">
                  <c:v>221806</c:v>
                </c:pt>
                <c:pt idx="8">
                  <c:v>213204</c:v>
                </c:pt>
                <c:pt idx="9">
                  <c:v>192303</c:v>
                </c:pt>
                <c:pt idx="10">
                  <c:v>251810</c:v>
                </c:pt>
                <c:pt idx="11">
                  <c:v>232736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21836166"/>
        <c:axId val="62307767"/>
      </c:lineChart>
      <c:catAx>
        <c:axId val="21836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307767"/>
        <c:crosses val="autoZero"/>
        <c:auto val="1"/>
        <c:lblOffset val="100"/>
        <c:noMultiLvlLbl val="0"/>
      </c:catAx>
      <c:valAx>
        <c:axId val="62307767"/>
        <c:scaling>
          <c:orientation val="minMax"/>
          <c:max val="4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83616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İHR'!$C$6:$N$6</c:f>
              <c:numCache>
                <c:ptCount val="12"/>
                <c:pt idx="0">
                  <c:v>81180</c:v>
                </c:pt>
                <c:pt idx="1">
                  <c:v>90288</c:v>
                </c:pt>
                <c:pt idx="2">
                  <c:v>87778</c:v>
                </c:pt>
                <c:pt idx="3">
                  <c:v>80801</c:v>
                </c:pt>
                <c:pt idx="4">
                  <c:v>88331</c:v>
                </c:pt>
                <c:pt idx="5">
                  <c:v>129458</c:v>
                </c:pt>
                <c:pt idx="6">
                  <c:v>82477</c:v>
                </c:pt>
                <c:pt idx="7">
                  <c:v>48819</c:v>
                </c:pt>
                <c:pt idx="8">
                  <c:v>69347</c:v>
                </c:pt>
                <c:pt idx="9">
                  <c:v>88636</c:v>
                </c:pt>
                <c:pt idx="10">
                  <c:v>131039</c:v>
                </c:pt>
                <c:pt idx="11">
                  <c:v>179436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23898992"/>
        <c:axId val="13764337"/>
      </c:lineChart>
      <c:catAx>
        <c:axId val="23898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764337"/>
        <c:crosses val="autoZero"/>
        <c:auto val="1"/>
        <c:lblOffset val="100"/>
        <c:noMultiLvlLbl val="0"/>
      </c:catAx>
      <c:valAx>
        <c:axId val="13764337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8989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0</xdr:rowOff>
    </xdr:from>
    <xdr:to>
      <xdr:col>29</xdr:col>
      <xdr:colOff>438150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1383030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4"/>
  <dimension ref="A1:I43"/>
  <sheetViews>
    <sheetView tabSelected="1" zoomScale="70" zoomScaleNormal="70" workbookViewId="0" topLeftCell="A1">
      <selection activeCell="C8" sqref="C8"/>
    </sheetView>
  </sheetViews>
  <sheetFormatPr defaultColWidth="9.140625" defaultRowHeight="12.75"/>
  <cols>
    <col min="1" max="1" width="48.7109375" style="1" customWidth="1"/>
    <col min="2" max="2" width="17.00390625" style="71" customWidth="1"/>
    <col min="3" max="3" width="17.28125" style="1" bestFit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16384" width="9.140625" style="1" customWidth="1"/>
  </cols>
  <sheetData>
    <row r="1" spans="2:4" ht="26.25">
      <c r="B1" s="70" t="s">
        <v>144</v>
      </c>
      <c r="C1" s="49"/>
      <c r="D1" s="2"/>
    </row>
    <row r="2" ht="12.75">
      <c r="D2" s="2"/>
    </row>
    <row r="3" ht="12.75">
      <c r="D3" s="2"/>
    </row>
    <row r="4" spans="2:5" ht="13.5" thickBot="1">
      <c r="B4" s="72"/>
      <c r="C4" s="2"/>
      <c r="D4" s="2"/>
      <c r="E4" s="2"/>
    </row>
    <row r="5" spans="1:9" ht="27" thickBot="1">
      <c r="A5" s="108" t="s">
        <v>156</v>
      </c>
      <c r="B5" s="109"/>
      <c r="C5" s="109"/>
      <c r="D5" s="109"/>
      <c r="E5" s="109"/>
      <c r="F5" s="109"/>
      <c r="G5" s="109"/>
      <c r="H5" s="109"/>
      <c r="I5" s="110"/>
    </row>
    <row r="6" spans="1:9" ht="19.5" thickBot="1" thickTop="1">
      <c r="A6" s="51"/>
      <c r="B6" s="105" t="s">
        <v>36</v>
      </c>
      <c r="C6" s="106"/>
      <c r="D6" s="106"/>
      <c r="E6" s="107"/>
      <c r="F6" s="105" t="s">
        <v>145</v>
      </c>
      <c r="G6" s="106"/>
      <c r="H6" s="106"/>
      <c r="I6" s="107"/>
    </row>
    <row r="7" spans="1:9" ht="31.5" thickBot="1" thickTop="1">
      <c r="A7" s="52" t="s">
        <v>1</v>
      </c>
      <c r="B7" s="43">
        <v>2006</v>
      </c>
      <c r="C7" s="43">
        <v>2007</v>
      </c>
      <c r="D7" s="34" t="s">
        <v>130</v>
      </c>
      <c r="E7" s="35" t="s">
        <v>131</v>
      </c>
      <c r="F7" s="3">
        <v>2006</v>
      </c>
      <c r="G7" s="3">
        <v>2007</v>
      </c>
      <c r="H7" s="34" t="s">
        <v>130</v>
      </c>
      <c r="I7" s="35" t="s">
        <v>131</v>
      </c>
    </row>
    <row r="8" spans="1:9" ht="18" thickBot="1" thickTop="1">
      <c r="A8" s="73" t="s">
        <v>2</v>
      </c>
      <c r="B8" s="74">
        <v>980663</v>
      </c>
      <c r="C8" s="74">
        <v>1108375</v>
      </c>
      <c r="D8" s="75">
        <v>13.023026258765755</v>
      </c>
      <c r="E8" s="75">
        <v>11.762906084915366</v>
      </c>
      <c r="F8" s="74">
        <v>9764220</v>
      </c>
      <c r="G8" s="74">
        <v>11357288</v>
      </c>
      <c r="H8" s="75">
        <v>16.31536364399819</v>
      </c>
      <c r="I8" s="76">
        <v>10.721959774628742</v>
      </c>
    </row>
    <row r="9" spans="1:9" s="81" customFormat="1" ht="15.75">
      <c r="A9" s="77" t="s">
        <v>94</v>
      </c>
      <c r="B9" s="78">
        <v>752724</v>
      </c>
      <c r="C9" s="78">
        <v>854446</v>
      </c>
      <c r="D9" s="79">
        <v>13.51385102640543</v>
      </c>
      <c r="E9" s="79">
        <v>9.068021249695812</v>
      </c>
      <c r="F9" s="78">
        <v>7748329</v>
      </c>
      <c r="G9" s="78">
        <v>8647370</v>
      </c>
      <c r="H9" s="79">
        <v>11.603030795414082</v>
      </c>
      <c r="I9" s="80">
        <v>8.163634953725868</v>
      </c>
    </row>
    <row r="10" spans="1:9" ht="14.25">
      <c r="A10" s="55" t="s">
        <v>3</v>
      </c>
      <c r="B10" s="5">
        <v>233365</v>
      </c>
      <c r="C10" s="5">
        <v>279083</v>
      </c>
      <c r="D10" s="37">
        <v>19.590769824095304</v>
      </c>
      <c r="E10" s="37">
        <v>2.961837932916599</v>
      </c>
      <c r="F10" s="5">
        <v>2584614</v>
      </c>
      <c r="G10" s="5">
        <v>2806375</v>
      </c>
      <c r="H10" s="37">
        <v>8.580043286927951</v>
      </c>
      <c r="I10" s="56">
        <v>2.6493860032891425</v>
      </c>
    </row>
    <row r="11" spans="1:9" ht="14.25">
      <c r="A11" s="55" t="s">
        <v>4</v>
      </c>
      <c r="B11" s="5">
        <v>179223</v>
      </c>
      <c r="C11" s="5">
        <v>199745</v>
      </c>
      <c r="D11" s="37">
        <v>11.45053927230322</v>
      </c>
      <c r="E11" s="37">
        <v>2.1198436232605573</v>
      </c>
      <c r="F11" s="5">
        <v>1156817</v>
      </c>
      <c r="G11" s="5">
        <v>1479164</v>
      </c>
      <c r="H11" s="37">
        <v>27.864995068364312</v>
      </c>
      <c r="I11" s="56">
        <v>1.396419365968262</v>
      </c>
    </row>
    <row r="12" spans="1:9" ht="14.25">
      <c r="A12" s="55" t="s">
        <v>5</v>
      </c>
      <c r="B12" s="5">
        <v>84273</v>
      </c>
      <c r="C12" s="5">
        <v>89217</v>
      </c>
      <c r="D12" s="37">
        <v>5.866647680751842</v>
      </c>
      <c r="E12" s="37">
        <v>0.9468376606995775</v>
      </c>
      <c r="F12" s="5">
        <v>814250</v>
      </c>
      <c r="G12" s="5">
        <v>1000264</v>
      </c>
      <c r="H12" s="37">
        <v>22.844826527479274</v>
      </c>
      <c r="I12" s="56">
        <v>0.944309096679528</v>
      </c>
    </row>
    <row r="13" spans="1:9" ht="14.25">
      <c r="A13" s="55" t="s">
        <v>6</v>
      </c>
      <c r="B13" s="5">
        <v>72061</v>
      </c>
      <c r="C13" s="5">
        <v>79912</v>
      </c>
      <c r="D13" s="37">
        <v>10.894936234579038</v>
      </c>
      <c r="E13" s="37">
        <v>0.8480860277954274</v>
      </c>
      <c r="F13" s="5">
        <v>730604</v>
      </c>
      <c r="G13" s="5">
        <v>904831</v>
      </c>
      <c r="H13" s="37">
        <v>23.84698140168956</v>
      </c>
      <c r="I13" s="56">
        <v>0.8542146315948931</v>
      </c>
    </row>
    <row r="14" spans="1:9" ht="14.25">
      <c r="A14" s="55" t="s">
        <v>7</v>
      </c>
      <c r="B14" s="5">
        <v>107604</v>
      </c>
      <c r="C14" s="5">
        <v>141872</v>
      </c>
      <c r="D14" s="37">
        <v>31.846399762090627</v>
      </c>
      <c r="E14" s="37">
        <v>1.505651978869167</v>
      </c>
      <c r="F14" s="5">
        <v>1467410</v>
      </c>
      <c r="G14" s="5">
        <v>1520393</v>
      </c>
      <c r="H14" s="37">
        <v>3.6106473310117826</v>
      </c>
      <c r="I14" s="56">
        <v>1.4353420101372016</v>
      </c>
    </row>
    <row r="15" spans="1:9" ht="14.25">
      <c r="A15" s="55" t="s">
        <v>8</v>
      </c>
      <c r="B15" s="5">
        <v>24125</v>
      </c>
      <c r="C15" s="5">
        <v>22165</v>
      </c>
      <c r="D15" s="37">
        <v>-8.124352331606218</v>
      </c>
      <c r="E15" s="37">
        <v>0.23523158982487793</v>
      </c>
      <c r="F15" s="5">
        <v>270144</v>
      </c>
      <c r="G15" s="5">
        <v>246866</v>
      </c>
      <c r="H15" s="37">
        <v>-8.616885809049988</v>
      </c>
      <c r="I15" s="56">
        <v>0.2330562826022814</v>
      </c>
    </row>
    <row r="16" spans="1:9" ht="14.25">
      <c r="A16" s="55" t="s">
        <v>9</v>
      </c>
      <c r="B16" s="5">
        <v>47786</v>
      </c>
      <c r="C16" s="5">
        <v>37871</v>
      </c>
      <c r="D16" s="37">
        <v>-20.74875486544176</v>
      </c>
      <c r="E16" s="37">
        <v>0.4019154314576112</v>
      </c>
      <c r="F16" s="5">
        <v>683401</v>
      </c>
      <c r="G16" s="5">
        <v>642457</v>
      </c>
      <c r="H16" s="37">
        <v>-5.991211601973073</v>
      </c>
      <c r="I16" s="56">
        <v>0.606517868608127</v>
      </c>
    </row>
    <row r="17" spans="1:9" ht="14.25">
      <c r="A17" s="55" t="s">
        <v>10</v>
      </c>
      <c r="B17" s="5">
        <v>4289</v>
      </c>
      <c r="C17" s="5">
        <v>4581</v>
      </c>
      <c r="D17" s="37">
        <v>6.808113779435766</v>
      </c>
      <c r="E17" s="37">
        <v>0.04861700487199486</v>
      </c>
      <c r="F17" s="5">
        <v>41089</v>
      </c>
      <c r="G17" s="5">
        <v>47019</v>
      </c>
      <c r="H17" s="37">
        <v>14.432086446494196</v>
      </c>
      <c r="I17" s="56">
        <v>0.04438875078656707</v>
      </c>
    </row>
    <row r="18" spans="1:9" s="81" customFormat="1" ht="15.75">
      <c r="A18" s="53" t="s">
        <v>95</v>
      </c>
      <c r="B18" s="4">
        <v>60998</v>
      </c>
      <c r="C18" s="4">
        <v>62781</v>
      </c>
      <c r="D18" s="36">
        <v>2.9230466572674514</v>
      </c>
      <c r="E18" s="36">
        <v>0.6662790183079478</v>
      </c>
      <c r="F18" s="4">
        <v>463460</v>
      </c>
      <c r="G18" s="4">
        <v>592115</v>
      </c>
      <c r="H18" s="36">
        <v>27.75967721054676</v>
      </c>
      <c r="I18" s="54">
        <v>0.5589920068905797</v>
      </c>
    </row>
    <row r="19" spans="1:9" ht="14.25">
      <c r="A19" s="55" t="s">
        <v>11</v>
      </c>
      <c r="B19" s="5">
        <v>60998</v>
      </c>
      <c r="C19" s="5">
        <v>62781</v>
      </c>
      <c r="D19" s="37">
        <v>2.9230466572674514</v>
      </c>
      <c r="E19" s="37">
        <v>0.6662790183079478</v>
      </c>
      <c r="F19" s="5">
        <v>463460</v>
      </c>
      <c r="G19" s="5">
        <v>592115</v>
      </c>
      <c r="H19" s="37">
        <v>27.75967721054676</v>
      </c>
      <c r="I19" s="56">
        <v>0.5589920068905797</v>
      </c>
    </row>
    <row r="20" spans="1:9" s="81" customFormat="1" ht="15.75">
      <c r="A20" s="53" t="s">
        <v>96</v>
      </c>
      <c r="B20" s="4">
        <v>166940</v>
      </c>
      <c r="C20" s="4">
        <v>191148</v>
      </c>
      <c r="D20" s="36">
        <v>14.5010183299389</v>
      </c>
      <c r="E20" s="36">
        <v>2.028605816911607</v>
      </c>
      <c r="F20" s="4">
        <v>1552432</v>
      </c>
      <c r="G20" s="4">
        <v>2117802</v>
      </c>
      <c r="H20" s="36">
        <v>36.418342317086996</v>
      </c>
      <c r="I20" s="54">
        <v>1.9993318699524305</v>
      </c>
    </row>
    <row r="21" spans="1:9" ht="15" thickBot="1">
      <c r="A21" s="55" t="s">
        <v>12</v>
      </c>
      <c r="B21" s="5">
        <v>166940</v>
      </c>
      <c r="C21" s="5">
        <v>191148</v>
      </c>
      <c r="D21" s="37">
        <v>14.5010183299389</v>
      </c>
      <c r="E21" s="37">
        <v>2.028605816911607</v>
      </c>
      <c r="F21" s="5">
        <v>1552432</v>
      </c>
      <c r="G21" s="5">
        <v>2117802</v>
      </c>
      <c r="H21" s="37">
        <v>36.418342317086996</v>
      </c>
      <c r="I21" s="56">
        <v>1.9993318699524305</v>
      </c>
    </row>
    <row r="22" spans="1:9" ht="18" thickBot="1" thickTop="1">
      <c r="A22" s="63" t="s">
        <v>13</v>
      </c>
      <c r="B22" s="74">
        <v>7556840</v>
      </c>
      <c r="C22" s="74">
        <v>8100290</v>
      </c>
      <c r="D22" s="75">
        <v>7.191498033569587</v>
      </c>
      <c r="E22" s="75">
        <v>85.96634760850714</v>
      </c>
      <c r="F22" s="74">
        <v>73929929</v>
      </c>
      <c r="G22" s="74">
        <v>91852710</v>
      </c>
      <c r="H22" s="75">
        <v>24.242930085865495</v>
      </c>
      <c r="I22" s="75">
        <v>86.71445699102102</v>
      </c>
    </row>
    <row r="23" spans="1:9" s="81" customFormat="1" ht="15.75">
      <c r="A23" s="53" t="s">
        <v>97</v>
      </c>
      <c r="B23" s="4">
        <v>765483</v>
      </c>
      <c r="C23" s="4">
        <v>716984</v>
      </c>
      <c r="D23" s="36">
        <v>-6.3357383508190255</v>
      </c>
      <c r="E23" s="36">
        <v>7.609171495556071</v>
      </c>
      <c r="F23" s="4">
        <v>7500095</v>
      </c>
      <c r="G23" s="4">
        <v>8795070</v>
      </c>
      <c r="H23" s="36">
        <v>17.266114629214695</v>
      </c>
      <c r="I23" s="54">
        <v>8.303072595767933</v>
      </c>
    </row>
    <row r="24" spans="1:9" ht="14.25">
      <c r="A24" s="55" t="s">
        <v>14</v>
      </c>
      <c r="B24" s="5">
        <v>526686</v>
      </c>
      <c r="C24" s="5">
        <v>515655</v>
      </c>
      <c r="D24" s="37">
        <v>-2.0944167872318613</v>
      </c>
      <c r="E24" s="37">
        <v>5.472517277290658</v>
      </c>
      <c r="F24" s="5">
        <v>5576708</v>
      </c>
      <c r="G24" s="5">
        <v>6551786</v>
      </c>
      <c r="H24" s="37">
        <v>17.48483155295203</v>
      </c>
      <c r="I24" s="56">
        <v>6.185278205851234</v>
      </c>
    </row>
    <row r="25" spans="1:9" ht="14.25">
      <c r="A25" s="55" t="s">
        <v>15</v>
      </c>
      <c r="B25" s="5">
        <v>161550</v>
      </c>
      <c r="C25" s="5">
        <v>105644</v>
      </c>
      <c r="D25" s="37">
        <v>-34.60600433302383</v>
      </c>
      <c r="E25" s="37">
        <v>1.121173294629344</v>
      </c>
      <c r="F25" s="5">
        <v>1178517</v>
      </c>
      <c r="G25" s="5">
        <v>1239453</v>
      </c>
      <c r="H25" s="37">
        <v>5.170566058868901</v>
      </c>
      <c r="I25" s="56">
        <v>1.1701178316991625</v>
      </c>
    </row>
    <row r="26" spans="1:9" ht="14.25">
      <c r="A26" s="55" t="s">
        <v>16</v>
      </c>
      <c r="B26" s="5">
        <v>77247</v>
      </c>
      <c r="C26" s="5">
        <v>95686</v>
      </c>
      <c r="D26" s="37">
        <v>23.870182660815306</v>
      </c>
      <c r="E26" s="37">
        <v>1.0154915363854398</v>
      </c>
      <c r="F26" s="5">
        <v>744870</v>
      </c>
      <c r="G26" s="5">
        <v>1003831</v>
      </c>
      <c r="H26" s="37">
        <v>34.765932310336034</v>
      </c>
      <c r="I26" s="56">
        <v>0.9476765582175379</v>
      </c>
    </row>
    <row r="27" spans="1:9" s="81" customFormat="1" ht="15.75">
      <c r="A27" s="53" t="s">
        <v>98</v>
      </c>
      <c r="B27" s="4">
        <v>832830</v>
      </c>
      <c r="C27" s="4">
        <v>1083318</v>
      </c>
      <c r="D27" s="36">
        <v>30.076726342710998</v>
      </c>
      <c r="E27" s="36">
        <v>11.496982423907383</v>
      </c>
      <c r="F27" s="4">
        <v>8781063</v>
      </c>
      <c r="G27" s="4">
        <v>10462232</v>
      </c>
      <c r="H27" s="36">
        <v>19.145392761673616</v>
      </c>
      <c r="I27" s="54">
        <v>9.876973328213005</v>
      </c>
    </row>
    <row r="28" spans="1:9" ht="14.25">
      <c r="A28" s="55" t="s">
        <v>17</v>
      </c>
      <c r="B28" s="5">
        <v>832830</v>
      </c>
      <c r="C28" s="5">
        <v>1083318</v>
      </c>
      <c r="D28" s="37">
        <v>30.076726342710998</v>
      </c>
      <c r="E28" s="37">
        <v>11.496982423907383</v>
      </c>
      <c r="F28" s="5">
        <v>8781063</v>
      </c>
      <c r="G28" s="5">
        <v>10462232</v>
      </c>
      <c r="H28" s="37">
        <v>19.145392761673616</v>
      </c>
      <c r="I28" s="56">
        <v>9.876973328213005</v>
      </c>
    </row>
    <row r="29" spans="1:9" s="81" customFormat="1" ht="15.75">
      <c r="A29" s="53" t="s">
        <v>99</v>
      </c>
      <c r="B29" s="4">
        <v>5958527</v>
      </c>
      <c r="C29" s="4">
        <v>6299987</v>
      </c>
      <c r="D29" s="36">
        <v>5.73061093790462</v>
      </c>
      <c r="E29" s="36">
        <v>66.8601830762943</v>
      </c>
      <c r="F29" s="4">
        <v>57648771</v>
      </c>
      <c r="G29" s="4">
        <v>72595407</v>
      </c>
      <c r="H29" s="36">
        <v>25.927067898810886</v>
      </c>
      <c r="I29" s="54">
        <v>68.53441012298023</v>
      </c>
    </row>
    <row r="30" spans="1:9" ht="14.25">
      <c r="A30" s="55" t="s">
        <v>18</v>
      </c>
      <c r="B30" s="5">
        <v>1421214</v>
      </c>
      <c r="C30" s="5">
        <v>1307445</v>
      </c>
      <c r="D30" s="37">
        <v>-8.005057647898205</v>
      </c>
      <c r="E30" s="37">
        <v>13.87558610234999</v>
      </c>
      <c r="F30" s="5">
        <v>13986002</v>
      </c>
      <c r="G30" s="5">
        <v>16049056</v>
      </c>
      <c r="H30" s="37">
        <v>14.750848741477371</v>
      </c>
      <c r="I30" s="56">
        <v>15.151269638734535</v>
      </c>
    </row>
    <row r="31" spans="1:9" ht="14.25">
      <c r="A31" s="55" t="s">
        <v>19</v>
      </c>
      <c r="B31" s="5">
        <v>1655388</v>
      </c>
      <c r="C31" s="5">
        <v>2036020</v>
      </c>
      <c r="D31" s="37">
        <v>22.993521760457366</v>
      </c>
      <c r="E31" s="37">
        <v>21.607769975874035</v>
      </c>
      <c r="F31" s="5">
        <v>15728515</v>
      </c>
      <c r="G31" s="5">
        <v>21256158</v>
      </c>
      <c r="H31" s="37">
        <v>35.14408702919506</v>
      </c>
      <c r="I31" s="56">
        <v>20.067085649245925</v>
      </c>
    </row>
    <row r="32" spans="1:9" ht="14.25">
      <c r="A32" s="55" t="s">
        <v>38</v>
      </c>
      <c r="B32" s="5">
        <v>840625</v>
      </c>
      <c r="C32" s="5">
        <v>828428</v>
      </c>
      <c r="D32" s="37">
        <v>-1.4509442379182156</v>
      </c>
      <c r="E32" s="37">
        <v>8.791898736541574</v>
      </c>
      <c r="F32" s="5">
        <v>8062199</v>
      </c>
      <c r="G32" s="5">
        <v>9091920</v>
      </c>
      <c r="H32" s="37">
        <v>12.772210162512735</v>
      </c>
      <c r="I32" s="56">
        <v>8.583316766656138</v>
      </c>
    </row>
    <row r="33" spans="1:9" ht="14.25">
      <c r="A33" s="55" t="s">
        <v>37</v>
      </c>
      <c r="B33" s="5">
        <v>440113</v>
      </c>
      <c r="C33" s="5">
        <v>511311</v>
      </c>
      <c r="D33" s="37">
        <v>16.177209034952387</v>
      </c>
      <c r="E33" s="37">
        <v>5.426415494019769</v>
      </c>
      <c r="F33" s="5">
        <v>3876855</v>
      </c>
      <c r="G33" s="5">
        <v>5552333</v>
      </c>
      <c r="H33" s="37">
        <v>43.217453322345044</v>
      </c>
      <c r="I33" s="56">
        <v>5.241734741722119</v>
      </c>
    </row>
    <row r="34" spans="1:9" ht="14.25">
      <c r="A34" s="55" t="s">
        <v>20</v>
      </c>
      <c r="B34" s="5">
        <v>400209</v>
      </c>
      <c r="C34" s="5">
        <v>392725</v>
      </c>
      <c r="D34" s="37">
        <v>-1.8700229130279429</v>
      </c>
      <c r="E34" s="37">
        <v>4.167891997021213</v>
      </c>
      <c r="F34" s="5">
        <v>4065282</v>
      </c>
      <c r="G34" s="5">
        <v>5188560</v>
      </c>
      <c r="H34" s="37">
        <v>27.630998292369384</v>
      </c>
      <c r="I34" s="56">
        <v>4.898311252496873</v>
      </c>
    </row>
    <row r="35" spans="1:9" ht="14.25">
      <c r="A35" s="55" t="s">
        <v>102</v>
      </c>
      <c r="B35" s="5">
        <v>897909</v>
      </c>
      <c r="C35" s="5">
        <v>892779</v>
      </c>
      <c r="D35" s="37">
        <v>-0.5713273839553896</v>
      </c>
      <c r="E35" s="37">
        <v>9.474839771363172</v>
      </c>
      <c r="F35" s="5">
        <v>8672586</v>
      </c>
      <c r="G35" s="5">
        <v>11389129</v>
      </c>
      <c r="H35" s="37">
        <v>31.323333086578792</v>
      </c>
      <c r="I35" s="56">
        <v>10.752019584786234</v>
      </c>
    </row>
    <row r="36" spans="1:9" ht="14.25">
      <c r="A36" s="55" t="s">
        <v>21</v>
      </c>
      <c r="B36" s="5">
        <v>178198</v>
      </c>
      <c r="C36" s="5">
        <v>209673</v>
      </c>
      <c r="D36" s="37">
        <v>17.662936733296668</v>
      </c>
      <c r="E36" s="37">
        <v>2.2252069990233085</v>
      </c>
      <c r="F36" s="5">
        <v>2045967</v>
      </c>
      <c r="G36" s="5">
        <v>2532826</v>
      </c>
      <c r="H36" s="37">
        <v>23.79603385587353</v>
      </c>
      <c r="I36" s="56">
        <v>2.391139371312396</v>
      </c>
    </row>
    <row r="37" spans="1:9" ht="14.25">
      <c r="A37" s="55" t="s">
        <v>106</v>
      </c>
      <c r="B37" s="5">
        <v>121234</v>
      </c>
      <c r="C37" s="5">
        <v>117803</v>
      </c>
      <c r="D37" s="37">
        <v>-2.830064173416698</v>
      </c>
      <c r="E37" s="37">
        <v>1.2502137142404737</v>
      </c>
      <c r="F37" s="5">
        <v>1172444</v>
      </c>
      <c r="G37" s="5">
        <v>1478824</v>
      </c>
      <c r="H37" s="37">
        <v>26.13173848814954</v>
      </c>
      <c r="I37" s="56">
        <v>1.3960983856142042</v>
      </c>
    </row>
    <row r="38" spans="1:9" ht="15" thickBot="1">
      <c r="A38" s="55" t="s">
        <v>100</v>
      </c>
      <c r="B38" s="5">
        <v>3638</v>
      </c>
      <c r="C38" s="5">
        <v>3803</v>
      </c>
      <c r="D38" s="37">
        <v>4.535459043430457</v>
      </c>
      <c r="E38" s="37">
        <v>0.04036028586077198</v>
      </c>
      <c r="F38" s="5">
        <v>38920</v>
      </c>
      <c r="G38" s="5">
        <v>56603</v>
      </c>
      <c r="H38" s="37">
        <v>45.43422404933196</v>
      </c>
      <c r="I38" s="56">
        <v>0.05343662053153101</v>
      </c>
    </row>
    <row r="39" spans="1:9" ht="18" thickBot="1" thickTop="1">
      <c r="A39" s="63" t="s">
        <v>22</v>
      </c>
      <c r="B39" s="74">
        <v>213159</v>
      </c>
      <c r="C39" s="74">
        <v>213964</v>
      </c>
      <c r="D39" s="75">
        <v>0.37765236279021763</v>
      </c>
      <c r="E39" s="75">
        <v>2.2707463065774958</v>
      </c>
      <c r="F39" s="74">
        <v>2080494</v>
      </c>
      <c r="G39" s="74">
        <v>2715489</v>
      </c>
      <c r="H39" s="75">
        <v>30.52135694695587</v>
      </c>
      <c r="I39" s="75">
        <v>2.563584178410095</v>
      </c>
    </row>
    <row r="40" spans="1:9" ht="14.25">
      <c r="A40" s="55" t="s">
        <v>107</v>
      </c>
      <c r="B40" s="5">
        <v>213159</v>
      </c>
      <c r="C40" s="5">
        <v>213964</v>
      </c>
      <c r="D40" s="37">
        <v>0.37765236279021763</v>
      </c>
      <c r="E40" s="37">
        <v>2.2707463065774958</v>
      </c>
      <c r="F40" s="5">
        <v>2080494</v>
      </c>
      <c r="G40" s="5">
        <v>2715489</v>
      </c>
      <c r="H40" s="37">
        <v>30.52135694695587</v>
      </c>
      <c r="I40" s="56">
        <v>2.563584178410095</v>
      </c>
    </row>
    <row r="41" spans="1:9" s="50" customFormat="1" ht="18.75" thickBot="1">
      <c r="A41" s="57" t="s">
        <v>23</v>
      </c>
      <c r="B41" s="58">
        <v>8750662</v>
      </c>
      <c r="C41" s="58">
        <v>9422629</v>
      </c>
      <c r="D41" s="59">
        <v>7.6790418827741265</v>
      </c>
      <c r="E41" s="60">
        <v>100</v>
      </c>
      <c r="F41" s="58">
        <v>85774644</v>
      </c>
      <c r="G41" s="58">
        <v>105925486</v>
      </c>
      <c r="H41" s="59">
        <v>23.49277252610923</v>
      </c>
      <c r="I41" s="60">
        <v>100</v>
      </c>
    </row>
    <row r="43" ht="12.75">
      <c r="A43" s="6"/>
    </row>
  </sheetData>
  <mergeCells count="3">
    <mergeCell ref="B6:E6"/>
    <mergeCell ref="A5:I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5"/>
  <dimension ref="B2:C51"/>
  <sheetViews>
    <sheetView workbookViewId="0" topLeftCell="A1">
      <selection activeCell="J1" sqref="J1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44" t="s">
        <v>88</v>
      </c>
    </row>
    <row r="14" ht="12.75" customHeight="1"/>
    <row r="16" ht="12.75" customHeight="1"/>
    <row r="21" ht="15">
      <c r="C21" s="44" t="s">
        <v>89</v>
      </c>
    </row>
    <row r="34" ht="12.75" customHeight="1"/>
    <row r="50" ht="12.75" customHeight="1"/>
    <row r="51" ht="12.75">
      <c r="B51" s="15"/>
    </row>
    <row r="66" ht="12.75" customHeight="1"/>
  </sheetData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6"/>
  <dimension ref="A1:B45"/>
  <sheetViews>
    <sheetView workbookViewId="0" topLeftCell="A1">
      <selection activeCell="H1" sqref="H1"/>
    </sheetView>
  </sheetViews>
  <sheetFormatPr defaultColWidth="9.140625" defaultRowHeight="12.75"/>
  <cols>
    <col min="4" max="4" width="17.421875" style="0" customWidth="1"/>
  </cols>
  <sheetData>
    <row r="1" ht="15">
      <c r="B1" s="44" t="s">
        <v>13</v>
      </c>
    </row>
    <row r="2" ht="15">
      <c r="B2" s="44" t="s">
        <v>90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5"/>
    </row>
    <row r="47" ht="12.75" customHeight="1"/>
    <row r="54" ht="12.75" customHeight="1"/>
    <row r="69" ht="12.75" customHeight="1"/>
    <row r="71" ht="12.75" customHeight="1"/>
    <row r="82" ht="12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7"/>
  <dimension ref="A1:B51"/>
  <sheetViews>
    <sheetView workbookViewId="0" topLeftCell="A1">
      <selection activeCell="H1" sqref="H1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44" t="s">
        <v>92</v>
      </c>
    </row>
    <row r="10" ht="12.75" customHeight="1"/>
    <row r="13" ht="12.75" customHeight="1"/>
    <row r="18" ht="15">
      <c r="B18" s="44" t="s">
        <v>91</v>
      </c>
    </row>
    <row r="19" ht="15">
      <c r="B19" s="44"/>
    </row>
    <row r="20" ht="15">
      <c r="B20" s="44"/>
    </row>
    <row r="21" ht="15">
      <c r="B21" s="44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5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8"/>
  <dimension ref="A1:P64"/>
  <sheetViews>
    <sheetView zoomScale="90" zoomScaleNormal="90" workbookViewId="0" topLeftCell="E12">
      <selection activeCell="L48" sqref="L48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8" customWidth="1"/>
    <col min="4" max="4" width="13.140625" style="28" customWidth="1"/>
    <col min="5" max="5" width="13.57421875" style="29" customWidth="1"/>
    <col min="6" max="6" width="13.421875" style="29" customWidth="1"/>
    <col min="7" max="7" width="13.00390625" style="29" customWidth="1"/>
    <col min="8" max="8" width="13.57421875" style="29" customWidth="1"/>
    <col min="9" max="9" width="13.421875" style="29" customWidth="1"/>
    <col min="10" max="10" width="13.57421875" style="29" customWidth="1"/>
    <col min="11" max="12" width="11.7109375" style="29" customWidth="1"/>
    <col min="13" max="13" width="11.28125" style="29" bestFit="1" customWidth="1"/>
    <col min="14" max="14" width="11.140625" style="29" customWidth="1"/>
    <col min="15" max="15" width="12.421875" style="28" bestFit="1" customWidth="1"/>
  </cols>
  <sheetData>
    <row r="1" spans="2:15" ht="16.5" thickBot="1">
      <c r="B1" s="17" t="s">
        <v>25</v>
      </c>
      <c r="C1" s="18" t="s">
        <v>26</v>
      </c>
      <c r="D1" s="18" t="s">
        <v>27</v>
      </c>
      <c r="E1" s="18" t="s">
        <v>28</v>
      </c>
      <c r="F1" s="18" t="s">
        <v>29</v>
      </c>
      <c r="G1" s="18" t="s">
        <v>30</v>
      </c>
      <c r="H1" s="18" t="s">
        <v>31</v>
      </c>
      <c r="I1" s="18" t="s">
        <v>32</v>
      </c>
      <c r="J1" s="18" t="s">
        <v>33</v>
      </c>
      <c r="K1" s="18" t="s">
        <v>34</v>
      </c>
      <c r="L1" s="18" t="s">
        <v>0</v>
      </c>
      <c r="M1" s="18" t="s">
        <v>35</v>
      </c>
      <c r="N1" s="18" t="s">
        <v>36</v>
      </c>
      <c r="O1" s="19" t="s">
        <v>24</v>
      </c>
    </row>
    <row r="2" spans="1:15" s="65" customFormat="1" ht="15.75" thickTop="1">
      <c r="A2" s="64">
        <v>2006</v>
      </c>
      <c r="B2" s="66" t="s">
        <v>2</v>
      </c>
      <c r="C2" s="67">
        <v>627434</v>
      </c>
      <c r="D2" s="67">
        <v>779812</v>
      </c>
      <c r="E2" s="67">
        <v>863196</v>
      </c>
      <c r="F2" s="67">
        <v>721596</v>
      </c>
      <c r="G2" s="67">
        <v>722479</v>
      </c>
      <c r="H2" s="67">
        <v>804968</v>
      </c>
      <c r="I2" s="67">
        <v>654101</v>
      </c>
      <c r="J2" s="67">
        <v>694053</v>
      </c>
      <c r="K2" s="67">
        <v>893364</v>
      </c>
      <c r="L2" s="67">
        <v>918869</v>
      </c>
      <c r="M2" s="67">
        <v>1110776</v>
      </c>
      <c r="N2" s="67">
        <v>981299</v>
      </c>
      <c r="O2" s="68">
        <v>9771947</v>
      </c>
    </row>
    <row r="3" spans="1:15" ht="15">
      <c r="A3" s="20">
        <v>2007</v>
      </c>
      <c r="B3" s="21" t="s">
        <v>2</v>
      </c>
      <c r="C3" s="22">
        <v>836482</v>
      </c>
      <c r="D3" s="22">
        <v>836250</v>
      </c>
      <c r="E3" s="22">
        <v>912632</v>
      </c>
      <c r="F3" s="22">
        <v>772254</v>
      </c>
      <c r="G3" s="22">
        <v>784158</v>
      </c>
      <c r="H3" s="22">
        <v>766165</v>
      </c>
      <c r="I3" s="22">
        <v>758654</v>
      </c>
      <c r="J3" s="22">
        <v>879575</v>
      </c>
      <c r="K3" s="22">
        <v>1047324</v>
      </c>
      <c r="L3" s="22">
        <v>1281179</v>
      </c>
      <c r="M3" s="22">
        <v>1374239</v>
      </c>
      <c r="N3" s="22">
        <v>1108375</v>
      </c>
      <c r="O3" s="40">
        <v>11357288</v>
      </c>
    </row>
    <row r="4" spans="1:15" s="65" customFormat="1" ht="12.75">
      <c r="A4" s="64">
        <v>2006</v>
      </c>
      <c r="B4" s="23" t="s">
        <v>53</v>
      </c>
      <c r="C4" s="24">
        <v>145441</v>
      </c>
      <c r="D4" s="24">
        <v>220750</v>
      </c>
      <c r="E4" s="24">
        <v>234001</v>
      </c>
      <c r="F4" s="24">
        <v>222039</v>
      </c>
      <c r="G4" s="24">
        <v>205810</v>
      </c>
      <c r="H4" s="24">
        <v>232751</v>
      </c>
      <c r="I4" s="24">
        <v>213289</v>
      </c>
      <c r="J4" s="24">
        <v>221806</v>
      </c>
      <c r="K4" s="24">
        <v>213204</v>
      </c>
      <c r="L4" s="24">
        <v>192303</v>
      </c>
      <c r="M4" s="24">
        <v>251810</v>
      </c>
      <c r="N4" s="24">
        <v>232736</v>
      </c>
      <c r="O4" s="41">
        <v>2585939</v>
      </c>
    </row>
    <row r="5" spans="1:15" ht="12.75">
      <c r="A5" s="20">
        <v>2007</v>
      </c>
      <c r="B5" s="23" t="s">
        <v>53</v>
      </c>
      <c r="C5" s="24">
        <v>213048</v>
      </c>
      <c r="D5" s="24">
        <v>233772</v>
      </c>
      <c r="E5" s="24">
        <v>243952</v>
      </c>
      <c r="F5" s="24">
        <v>207568</v>
      </c>
      <c r="G5" s="24">
        <v>192296</v>
      </c>
      <c r="H5" s="24">
        <v>175181</v>
      </c>
      <c r="I5" s="24">
        <v>212312</v>
      </c>
      <c r="J5" s="24">
        <v>250990</v>
      </c>
      <c r="K5" s="24">
        <v>246193</v>
      </c>
      <c r="L5" s="24">
        <v>250613</v>
      </c>
      <c r="M5" s="24">
        <v>301367</v>
      </c>
      <c r="N5" s="24">
        <v>279083</v>
      </c>
      <c r="O5" s="41">
        <v>2806375</v>
      </c>
    </row>
    <row r="6" spans="1:15" s="65" customFormat="1" ht="12.75">
      <c r="A6" s="64">
        <v>2006</v>
      </c>
      <c r="B6" s="23" t="s">
        <v>54</v>
      </c>
      <c r="C6" s="24">
        <v>81180</v>
      </c>
      <c r="D6" s="24">
        <v>90288</v>
      </c>
      <c r="E6" s="24">
        <v>87778</v>
      </c>
      <c r="F6" s="24">
        <v>80801</v>
      </c>
      <c r="G6" s="24">
        <v>88331</v>
      </c>
      <c r="H6" s="24">
        <v>129458</v>
      </c>
      <c r="I6" s="24">
        <v>82477</v>
      </c>
      <c r="J6" s="24">
        <v>48819</v>
      </c>
      <c r="K6" s="24">
        <v>69347</v>
      </c>
      <c r="L6" s="24">
        <v>88636</v>
      </c>
      <c r="M6" s="24">
        <v>131039</v>
      </c>
      <c r="N6" s="24">
        <v>179436</v>
      </c>
      <c r="O6" s="41">
        <v>1157591</v>
      </c>
    </row>
    <row r="7" spans="1:15" ht="12.75">
      <c r="A7" s="20">
        <v>2007</v>
      </c>
      <c r="B7" s="23" t="s">
        <v>54</v>
      </c>
      <c r="C7" s="24">
        <v>132109</v>
      </c>
      <c r="D7" s="24">
        <v>97041</v>
      </c>
      <c r="E7" s="24">
        <v>114490</v>
      </c>
      <c r="F7" s="24">
        <v>120639</v>
      </c>
      <c r="G7" s="24">
        <v>123962</v>
      </c>
      <c r="H7" s="24">
        <v>146892</v>
      </c>
      <c r="I7" s="24">
        <v>92552</v>
      </c>
      <c r="J7" s="24">
        <v>76215</v>
      </c>
      <c r="K7" s="24">
        <v>87130</v>
      </c>
      <c r="L7" s="24">
        <v>115201</v>
      </c>
      <c r="M7" s="24">
        <v>173188</v>
      </c>
      <c r="N7" s="24">
        <v>199745</v>
      </c>
      <c r="O7" s="41">
        <v>1479164</v>
      </c>
    </row>
    <row r="8" spans="1:15" s="65" customFormat="1" ht="12.75">
      <c r="A8" s="64">
        <v>2006</v>
      </c>
      <c r="B8" s="23" t="s">
        <v>55</v>
      </c>
      <c r="C8" s="24">
        <v>48427</v>
      </c>
      <c r="D8" s="24">
        <v>55514</v>
      </c>
      <c r="E8" s="24">
        <v>65149</v>
      </c>
      <c r="F8" s="24">
        <v>51221</v>
      </c>
      <c r="G8" s="24">
        <v>58726</v>
      </c>
      <c r="H8" s="24">
        <v>58994</v>
      </c>
      <c r="I8" s="24">
        <v>55280</v>
      </c>
      <c r="J8" s="24">
        <v>75289</v>
      </c>
      <c r="K8" s="24">
        <v>86847</v>
      </c>
      <c r="L8" s="24">
        <v>80489</v>
      </c>
      <c r="M8" s="24">
        <v>94462</v>
      </c>
      <c r="N8" s="24">
        <v>84646</v>
      </c>
      <c r="O8" s="41">
        <v>815042</v>
      </c>
    </row>
    <row r="9" spans="1:15" ht="12.75">
      <c r="A9" s="20">
        <v>2007</v>
      </c>
      <c r="B9" s="23" t="s">
        <v>55</v>
      </c>
      <c r="C9" s="24">
        <v>63968</v>
      </c>
      <c r="D9" s="24">
        <v>60748</v>
      </c>
      <c r="E9" s="24">
        <v>64823</v>
      </c>
      <c r="F9" s="24">
        <v>64947</v>
      </c>
      <c r="G9" s="24">
        <v>66097</v>
      </c>
      <c r="H9" s="24">
        <v>66287</v>
      </c>
      <c r="I9" s="24">
        <v>77060</v>
      </c>
      <c r="J9" s="24">
        <v>108951</v>
      </c>
      <c r="K9" s="24">
        <v>98321</v>
      </c>
      <c r="L9" s="24">
        <v>115240</v>
      </c>
      <c r="M9" s="24">
        <v>124607</v>
      </c>
      <c r="N9" s="24">
        <v>89217</v>
      </c>
      <c r="O9" s="41">
        <v>1000264</v>
      </c>
    </row>
    <row r="10" spans="1:15" s="65" customFormat="1" ht="12.75">
      <c r="A10" s="64">
        <v>2006</v>
      </c>
      <c r="B10" s="23" t="s">
        <v>56</v>
      </c>
      <c r="C10" s="24">
        <v>37485</v>
      </c>
      <c r="D10" s="24">
        <v>46401</v>
      </c>
      <c r="E10" s="24">
        <v>50704</v>
      </c>
      <c r="F10" s="24">
        <v>39204</v>
      </c>
      <c r="G10" s="24">
        <v>40579</v>
      </c>
      <c r="H10" s="24">
        <v>42408</v>
      </c>
      <c r="I10" s="24">
        <v>37300</v>
      </c>
      <c r="J10" s="24">
        <v>51642</v>
      </c>
      <c r="K10" s="24">
        <v>109641</v>
      </c>
      <c r="L10" s="24">
        <v>101502</v>
      </c>
      <c r="M10" s="24">
        <v>102058</v>
      </c>
      <c r="N10" s="24">
        <v>72482</v>
      </c>
      <c r="O10" s="41">
        <v>731405</v>
      </c>
    </row>
    <row r="11" spans="1:15" ht="12.75">
      <c r="A11" s="20">
        <v>2007</v>
      </c>
      <c r="B11" s="23" t="s">
        <v>56</v>
      </c>
      <c r="C11" s="24">
        <v>47854</v>
      </c>
      <c r="D11" s="24">
        <v>52660</v>
      </c>
      <c r="E11" s="24">
        <v>55886</v>
      </c>
      <c r="F11" s="24">
        <v>49898</v>
      </c>
      <c r="G11" s="24">
        <v>47560</v>
      </c>
      <c r="H11" s="24">
        <v>52464</v>
      </c>
      <c r="I11" s="24">
        <v>54075</v>
      </c>
      <c r="J11" s="24">
        <v>75208</v>
      </c>
      <c r="K11" s="24">
        <v>88576</v>
      </c>
      <c r="L11" s="24">
        <v>156763</v>
      </c>
      <c r="M11" s="24">
        <v>143975</v>
      </c>
      <c r="N11" s="24">
        <v>79912</v>
      </c>
      <c r="O11" s="41">
        <v>904831</v>
      </c>
    </row>
    <row r="12" spans="1:15" s="65" customFormat="1" ht="12.75">
      <c r="A12" s="64">
        <v>2006</v>
      </c>
      <c r="B12" s="23" t="s">
        <v>57</v>
      </c>
      <c r="C12" s="24">
        <v>120997</v>
      </c>
      <c r="D12" s="24">
        <v>133233</v>
      </c>
      <c r="E12" s="24">
        <v>140435</v>
      </c>
      <c r="F12" s="24">
        <v>123550</v>
      </c>
      <c r="G12" s="24">
        <v>134811</v>
      </c>
      <c r="H12" s="24">
        <v>119882</v>
      </c>
      <c r="I12" s="24">
        <v>73779</v>
      </c>
      <c r="J12" s="24">
        <v>52847</v>
      </c>
      <c r="K12" s="24">
        <v>156561</v>
      </c>
      <c r="L12" s="24">
        <v>151653</v>
      </c>
      <c r="M12" s="24">
        <v>154749</v>
      </c>
      <c r="N12" s="24">
        <v>107900</v>
      </c>
      <c r="O12" s="41">
        <v>1470398</v>
      </c>
    </row>
    <row r="13" spans="1:15" ht="12.75">
      <c r="A13" s="20">
        <v>2007</v>
      </c>
      <c r="B13" s="23" t="s">
        <v>57</v>
      </c>
      <c r="C13" s="24">
        <v>91368</v>
      </c>
      <c r="D13" s="24">
        <v>110522</v>
      </c>
      <c r="E13" s="24">
        <v>118168</v>
      </c>
      <c r="F13" s="24">
        <v>74025</v>
      </c>
      <c r="G13" s="24">
        <v>78807</v>
      </c>
      <c r="H13" s="24">
        <v>82289</v>
      </c>
      <c r="I13" s="24">
        <v>68190</v>
      </c>
      <c r="J13" s="24">
        <v>83918</v>
      </c>
      <c r="K13" s="24">
        <v>192177</v>
      </c>
      <c r="L13" s="24">
        <v>254801</v>
      </c>
      <c r="M13" s="24">
        <v>224256</v>
      </c>
      <c r="N13" s="24">
        <v>141872</v>
      </c>
      <c r="O13" s="41">
        <v>1520393</v>
      </c>
    </row>
    <row r="14" spans="1:15" s="65" customFormat="1" ht="12.75">
      <c r="A14" s="64">
        <v>2006</v>
      </c>
      <c r="B14" s="23" t="s">
        <v>58</v>
      </c>
      <c r="C14" s="24">
        <v>30455</v>
      </c>
      <c r="D14" s="24">
        <v>42587</v>
      </c>
      <c r="E14" s="24">
        <v>43599</v>
      </c>
      <c r="F14" s="24">
        <v>22202</v>
      </c>
      <c r="G14" s="24">
        <v>19958</v>
      </c>
      <c r="H14" s="24">
        <v>15364</v>
      </c>
      <c r="I14" s="24">
        <v>12388</v>
      </c>
      <c r="J14" s="24">
        <v>13944</v>
      </c>
      <c r="K14" s="24">
        <v>15516</v>
      </c>
      <c r="L14" s="24">
        <v>12311</v>
      </c>
      <c r="M14" s="24">
        <v>17693</v>
      </c>
      <c r="N14" s="24">
        <v>24125</v>
      </c>
      <c r="O14" s="41">
        <v>270144</v>
      </c>
    </row>
    <row r="15" spans="1:15" ht="12.75">
      <c r="A15" s="20">
        <v>2007</v>
      </c>
      <c r="B15" s="23" t="s">
        <v>58</v>
      </c>
      <c r="C15" s="24">
        <v>20343</v>
      </c>
      <c r="D15" s="24">
        <v>37260</v>
      </c>
      <c r="E15" s="24">
        <v>31756</v>
      </c>
      <c r="F15" s="24">
        <v>21456</v>
      </c>
      <c r="G15" s="24">
        <v>25927</v>
      </c>
      <c r="H15" s="24">
        <v>16699</v>
      </c>
      <c r="I15" s="24">
        <v>12225</v>
      </c>
      <c r="J15" s="24">
        <v>15020</v>
      </c>
      <c r="K15" s="24">
        <v>14554</v>
      </c>
      <c r="L15" s="24">
        <v>11209</v>
      </c>
      <c r="M15" s="24">
        <v>18251</v>
      </c>
      <c r="N15" s="24">
        <v>22165</v>
      </c>
      <c r="O15" s="41">
        <v>246866</v>
      </c>
    </row>
    <row r="16" spans="1:15" ht="12.75">
      <c r="A16" s="64">
        <v>2006</v>
      </c>
      <c r="B16" s="23" t="s">
        <v>59</v>
      </c>
      <c r="C16" s="24">
        <v>42884</v>
      </c>
      <c r="D16" s="24">
        <v>51043</v>
      </c>
      <c r="E16" s="24">
        <v>85229</v>
      </c>
      <c r="F16" s="24">
        <v>48773</v>
      </c>
      <c r="G16" s="24">
        <v>26200</v>
      </c>
      <c r="H16" s="24">
        <v>36114</v>
      </c>
      <c r="I16" s="24">
        <v>23776</v>
      </c>
      <c r="J16" s="24">
        <v>51532</v>
      </c>
      <c r="K16" s="24">
        <v>55428</v>
      </c>
      <c r="L16" s="24">
        <v>81695</v>
      </c>
      <c r="M16" s="24">
        <v>132941</v>
      </c>
      <c r="N16" s="24">
        <v>47786</v>
      </c>
      <c r="O16" s="41">
        <v>683401</v>
      </c>
    </row>
    <row r="17" spans="1:15" ht="12.75">
      <c r="A17" s="20">
        <v>2007</v>
      </c>
      <c r="B17" s="23" t="s">
        <v>59</v>
      </c>
      <c r="C17" s="24">
        <v>69729</v>
      </c>
      <c r="D17" s="24">
        <v>44865</v>
      </c>
      <c r="E17" s="24">
        <v>64279</v>
      </c>
      <c r="F17" s="24">
        <v>27988</v>
      </c>
      <c r="G17" s="24">
        <v>26068</v>
      </c>
      <c r="H17" s="24">
        <v>24310</v>
      </c>
      <c r="I17" s="24">
        <v>24969</v>
      </c>
      <c r="J17" s="24">
        <v>31849</v>
      </c>
      <c r="K17" s="24">
        <v>77010</v>
      </c>
      <c r="L17" s="24">
        <v>117734</v>
      </c>
      <c r="M17" s="24">
        <v>95785</v>
      </c>
      <c r="N17" s="24">
        <v>37871</v>
      </c>
      <c r="O17" s="41">
        <v>642457</v>
      </c>
    </row>
    <row r="18" spans="1:15" ht="12.75">
      <c r="A18" s="64">
        <v>2006</v>
      </c>
      <c r="B18" s="23" t="s">
        <v>60</v>
      </c>
      <c r="C18" s="24">
        <v>2566</v>
      </c>
      <c r="D18" s="24">
        <v>3877</v>
      </c>
      <c r="E18" s="24">
        <v>5539</v>
      </c>
      <c r="F18" s="24">
        <v>4627</v>
      </c>
      <c r="G18" s="24">
        <v>3561</v>
      </c>
      <c r="H18" s="24">
        <v>1667</v>
      </c>
      <c r="I18" s="24">
        <v>2439</v>
      </c>
      <c r="J18" s="24">
        <v>2985</v>
      </c>
      <c r="K18" s="24">
        <v>3642</v>
      </c>
      <c r="L18" s="24">
        <v>2418</v>
      </c>
      <c r="M18" s="24">
        <v>3479</v>
      </c>
      <c r="N18" s="24">
        <v>4289</v>
      </c>
      <c r="O18" s="41">
        <v>41089</v>
      </c>
    </row>
    <row r="19" spans="1:15" ht="12.75">
      <c r="A19" s="20">
        <v>2007</v>
      </c>
      <c r="B19" s="23" t="s">
        <v>60</v>
      </c>
      <c r="C19" s="24">
        <v>3781</v>
      </c>
      <c r="D19" s="24">
        <v>5008</v>
      </c>
      <c r="E19" s="24">
        <v>6679</v>
      </c>
      <c r="F19" s="24">
        <v>5232</v>
      </c>
      <c r="G19" s="24">
        <v>3851</v>
      </c>
      <c r="H19" s="24">
        <v>1852</v>
      </c>
      <c r="I19" s="24">
        <v>2097</v>
      </c>
      <c r="J19" s="24">
        <v>3042</v>
      </c>
      <c r="K19" s="24">
        <v>3407</v>
      </c>
      <c r="L19" s="24">
        <v>3206</v>
      </c>
      <c r="M19" s="24">
        <v>4285</v>
      </c>
      <c r="N19" s="24">
        <v>4581</v>
      </c>
      <c r="O19" s="41">
        <v>47019</v>
      </c>
    </row>
    <row r="20" spans="1:15" ht="14.25">
      <c r="A20" s="64">
        <v>2006</v>
      </c>
      <c r="B20" s="23" t="s">
        <v>61</v>
      </c>
      <c r="C20" s="25">
        <v>32836</v>
      </c>
      <c r="D20" s="25">
        <v>24245</v>
      </c>
      <c r="E20" s="25">
        <v>28399</v>
      </c>
      <c r="F20" s="25">
        <v>25817</v>
      </c>
      <c r="G20" s="25">
        <v>25981</v>
      </c>
      <c r="H20" s="25">
        <v>31684</v>
      </c>
      <c r="I20" s="25">
        <v>32562</v>
      </c>
      <c r="J20" s="25">
        <v>34296</v>
      </c>
      <c r="K20" s="25">
        <v>42743</v>
      </c>
      <c r="L20" s="25">
        <v>70743</v>
      </c>
      <c r="M20" s="25">
        <v>53526</v>
      </c>
      <c r="N20" s="25">
        <v>60742</v>
      </c>
      <c r="O20" s="46">
        <v>463572</v>
      </c>
    </row>
    <row r="21" spans="1:15" ht="14.25">
      <c r="A21" s="20">
        <v>2007</v>
      </c>
      <c r="B21" s="23" t="s">
        <v>61</v>
      </c>
      <c r="C21" s="25">
        <v>56703</v>
      </c>
      <c r="D21" s="25">
        <v>37879</v>
      </c>
      <c r="E21" s="25">
        <v>40318</v>
      </c>
      <c r="F21" s="25">
        <v>40242</v>
      </c>
      <c r="G21" s="25">
        <v>42720</v>
      </c>
      <c r="H21" s="25">
        <v>42936</v>
      </c>
      <c r="I21" s="25">
        <v>45052</v>
      </c>
      <c r="J21" s="25">
        <v>48953</v>
      </c>
      <c r="K21" s="25">
        <v>56403</v>
      </c>
      <c r="L21" s="25">
        <v>58231</v>
      </c>
      <c r="M21" s="25">
        <v>59897</v>
      </c>
      <c r="N21" s="25">
        <v>62781</v>
      </c>
      <c r="O21" s="46">
        <v>592115</v>
      </c>
    </row>
    <row r="22" spans="1:15" ht="14.25">
      <c r="A22" s="64">
        <v>2006</v>
      </c>
      <c r="B22" s="23" t="s">
        <v>62</v>
      </c>
      <c r="C22" s="25">
        <v>85165</v>
      </c>
      <c r="D22" s="25">
        <v>111874</v>
      </c>
      <c r="E22" s="25">
        <v>122364</v>
      </c>
      <c r="F22" s="25">
        <v>103362</v>
      </c>
      <c r="G22" s="25">
        <v>118521</v>
      </c>
      <c r="H22" s="25">
        <v>136645</v>
      </c>
      <c r="I22" s="25">
        <v>120811</v>
      </c>
      <c r="J22" s="25">
        <v>140892</v>
      </c>
      <c r="K22" s="25">
        <v>140435</v>
      </c>
      <c r="L22" s="25">
        <v>137119</v>
      </c>
      <c r="M22" s="25">
        <v>169019</v>
      </c>
      <c r="N22" s="25">
        <v>167159</v>
      </c>
      <c r="O22" s="46">
        <v>1553366</v>
      </c>
    </row>
    <row r="23" spans="1:15" ht="14.25">
      <c r="A23" s="20">
        <v>2007</v>
      </c>
      <c r="B23" s="23" t="s">
        <v>62</v>
      </c>
      <c r="C23" s="25">
        <v>137579</v>
      </c>
      <c r="D23" s="25">
        <v>156495</v>
      </c>
      <c r="E23" s="25">
        <v>172280</v>
      </c>
      <c r="F23" s="25">
        <v>160260</v>
      </c>
      <c r="G23" s="25">
        <v>176870</v>
      </c>
      <c r="H23" s="25">
        <v>157258</v>
      </c>
      <c r="I23" s="25">
        <v>170122</v>
      </c>
      <c r="J23" s="25">
        <v>185428</v>
      </c>
      <c r="K23" s="25">
        <v>183553</v>
      </c>
      <c r="L23" s="25">
        <v>198182</v>
      </c>
      <c r="M23" s="25">
        <v>228629</v>
      </c>
      <c r="N23" s="25">
        <v>191148</v>
      </c>
      <c r="O23" s="46">
        <v>2117802</v>
      </c>
    </row>
    <row r="24" spans="1:15" ht="15">
      <c r="A24" s="64">
        <v>2006</v>
      </c>
      <c r="B24" s="21" t="s">
        <v>13</v>
      </c>
      <c r="C24" s="22">
        <v>4199427</v>
      </c>
      <c r="D24" s="22">
        <v>5192056</v>
      </c>
      <c r="E24" s="22">
        <v>6487935</v>
      </c>
      <c r="F24" s="22">
        <v>5524864</v>
      </c>
      <c r="G24" s="22">
        <v>6331976</v>
      </c>
      <c r="H24" s="22">
        <v>6641120</v>
      </c>
      <c r="I24" s="22">
        <v>6086620</v>
      </c>
      <c r="J24" s="22">
        <v>6060289</v>
      </c>
      <c r="K24" s="22">
        <v>6565186</v>
      </c>
      <c r="L24" s="22">
        <v>5989958</v>
      </c>
      <c r="M24" s="22">
        <v>7306685</v>
      </c>
      <c r="N24" s="22">
        <v>7522344</v>
      </c>
      <c r="O24" s="40">
        <v>73908460</v>
      </c>
    </row>
    <row r="25" spans="1:15" ht="15">
      <c r="A25" s="20">
        <v>2007</v>
      </c>
      <c r="B25" s="21" t="s">
        <v>13</v>
      </c>
      <c r="C25" s="22">
        <v>5580050</v>
      </c>
      <c r="D25" s="22">
        <v>6604290</v>
      </c>
      <c r="E25" s="22">
        <v>7803248</v>
      </c>
      <c r="F25" s="22">
        <v>7213685</v>
      </c>
      <c r="G25" s="22">
        <v>8124142</v>
      </c>
      <c r="H25" s="22">
        <v>7912618</v>
      </c>
      <c r="I25" s="22">
        <v>7834474</v>
      </c>
      <c r="J25" s="22">
        <v>7401587</v>
      </c>
      <c r="K25" s="22">
        <v>7615395</v>
      </c>
      <c r="L25" s="22">
        <v>8184640</v>
      </c>
      <c r="M25" s="22">
        <v>9478293</v>
      </c>
      <c r="N25" s="22">
        <v>8100290</v>
      </c>
      <c r="O25" s="40">
        <v>91852710</v>
      </c>
    </row>
    <row r="26" spans="1:15" ht="12.75">
      <c r="A26" s="64">
        <v>2006</v>
      </c>
      <c r="B26" s="23" t="s">
        <v>63</v>
      </c>
      <c r="C26" s="24">
        <v>336069</v>
      </c>
      <c r="D26" s="24">
        <v>418473</v>
      </c>
      <c r="E26" s="24">
        <v>503281</v>
      </c>
      <c r="F26" s="24">
        <v>433899</v>
      </c>
      <c r="G26" s="24">
        <v>486332</v>
      </c>
      <c r="H26" s="24">
        <v>497509</v>
      </c>
      <c r="I26" s="24">
        <v>407901</v>
      </c>
      <c r="J26" s="24">
        <v>440032</v>
      </c>
      <c r="K26" s="24">
        <v>508046</v>
      </c>
      <c r="L26" s="24">
        <v>470040</v>
      </c>
      <c r="M26" s="24">
        <v>548716</v>
      </c>
      <c r="N26" s="24">
        <v>525799</v>
      </c>
      <c r="O26" s="41">
        <v>5576097</v>
      </c>
    </row>
    <row r="27" spans="1:15" ht="12.75">
      <c r="A27" s="20">
        <v>2007</v>
      </c>
      <c r="B27" s="23" t="s">
        <v>63</v>
      </c>
      <c r="C27" s="24">
        <v>445650</v>
      </c>
      <c r="D27" s="24">
        <v>488490</v>
      </c>
      <c r="E27" s="24">
        <v>585108</v>
      </c>
      <c r="F27" s="24">
        <v>541564</v>
      </c>
      <c r="G27" s="24">
        <v>561311</v>
      </c>
      <c r="H27" s="24">
        <v>552395</v>
      </c>
      <c r="I27" s="24">
        <v>498787</v>
      </c>
      <c r="J27" s="24">
        <v>531959</v>
      </c>
      <c r="K27" s="24">
        <v>548908</v>
      </c>
      <c r="L27" s="24">
        <v>593407</v>
      </c>
      <c r="M27" s="24">
        <v>688552</v>
      </c>
      <c r="N27" s="24">
        <v>515655</v>
      </c>
      <c r="O27" s="41">
        <v>6551786</v>
      </c>
    </row>
    <row r="28" spans="1:15" ht="12.75">
      <c r="A28" s="64">
        <v>2006</v>
      </c>
      <c r="B28" s="23" t="s">
        <v>64</v>
      </c>
      <c r="C28" s="24">
        <v>53227</v>
      </c>
      <c r="D28" s="24">
        <v>64215</v>
      </c>
      <c r="E28" s="24">
        <v>80714</v>
      </c>
      <c r="F28" s="24">
        <v>60131</v>
      </c>
      <c r="G28" s="24">
        <v>65777</v>
      </c>
      <c r="H28" s="24">
        <v>90416</v>
      </c>
      <c r="I28" s="24">
        <v>105362</v>
      </c>
      <c r="J28" s="24">
        <v>127031</v>
      </c>
      <c r="K28" s="24">
        <v>131290</v>
      </c>
      <c r="L28" s="24">
        <v>118741</v>
      </c>
      <c r="M28" s="24">
        <v>120507</v>
      </c>
      <c r="N28" s="24">
        <v>124026</v>
      </c>
      <c r="O28" s="41">
        <v>1141436</v>
      </c>
    </row>
    <row r="29" spans="1:15" ht="12.75">
      <c r="A29" s="20">
        <v>2007</v>
      </c>
      <c r="B29" s="23" t="s">
        <v>64</v>
      </c>
      <c r="C29" s="24">
        <v>63376</v>
      </c>
      <c r="D29" s="24">
        <v>80031</v>
      </c>
      <c r="E29" s="24">
        <v>97359</v>
      </c>
      <c r="F29" s="24">
        <v>75679</v>
      </c>
      <c r="G29" s="24">
        <v>86229</v>
      </c>
      <c r="H29" s="24">
        <v>103211</v>
      </c>
      <c r="I29" s="24">
        <v>123735</v>
      </c>
      <c r="J29" s="24">
        <v>130027</v>
      </c>
      <c r="K29" s="24">
        <v>118122</v>
      </c>
      <c r="L29" s="24">
        <v>113649</v>
      </c>
      <c r="M29" s="24">
        <v>142392</v>
      </c>
      <c r="N29" s="24">
        <v>105644</v>
      </c>
      <c r="O29" s="41">
        <v>1239453</v>
      </c>
    </row>
    <row r="30" spans="1:15" s="65" customFormat="1" ht="12.75">
      <c r="A30" s="64">
        <v>2006</v>
      </c>
      <c r="B30" s="23" t="s">
        <v>65</v>
      </c>
      <c r="C30" s="24">
        <v>38349</v>
      </c>
      <c r="D30" s="24">
        <v>55070</v>
      </c>
      <c r="E30" s="24">
        <v>58803</v>
      </c>
      <c r="F30" s="24">
        <v>58634</v>
      </c>
      <c r="G30" s="24">
        <v>58883</v>
      </c>
      <c r="H30" s="24">
        <v>56166</v>
      </c>
      <c r="I30" s="24">
        <v>51380</v>
      </c>
      <c r="J30" s="24">
        <v>63249</v>
      </c>
      <c r="K30" s="24">
        <v>72559</v>
      </c>
      <c r="L30" s="24">
        <v>68325</v>
      </c>
      <c r="M30" s="24">
        <v>86204</v>
      </c>
      <c r="N30" s="24">
        <v>77344</v>
      </c>
      <c r="O30" s="41">
        <v>744967</v>
      </c>
    </row>
    <row r="31" spans="1:15" ht="12.75">
      <c r="A31" s="20">
        <v>2007</v>
      </c>
      <c r="B31" s="23" t="s">
        <v>65</v>
      </c>
      <c r="C31" s="24">
        <v>53016</v>
      </c>
      <c r="D31" s="24">
        <v>65520</v>
      </c>
      <c r="E31" s="24">
        <v>79022</v>
      </c>
      <c r="F31" s="24">
        <v>64877</v>
      </c>
      <c r="G31" s="24">
        <v>77615</v>
      </c>
      <c r="H31" s="24">
        <v>71591</v>
      </c>
      <c r="I31" s="24">
        <v>81710</v>
      </c>
      <c r="J31" s="24">
        <v>91209</v>
      </c>
      <c r="K31" s="24">
        <v>97334</v>
      </c>
      <c r="L31" s="24">
        <v>104048</v>
      </c>
      <c r="M31" s="24">
        <v>122204</v>
      </c>
      <c r="N31" s="24">
        <v>95686</v>
      </c>
      <c r="O31" s="41">
        <v>1003831</v>
      </c>
    </row>
    <row r="32" spans="1:15" ht="14.25">
      <c r="A32" s="64">
        <v>2006</v>
      </c>
      <c r="B32" s="23" t="s">
        <v>103</v>
      </c>
      <c r="C32" s="25">
        <v>513093</v>
      </c>
      <c r="D32" s="25">
        <v>507135</v>
      </c>
      <c r="E32" s="25">
        <v>731253</v>
      </c>
      <c r="F32" s="25">
        <v>694177</v>
      </c>
      <c r="G32" s="25">
        <v>753664</v>
      </c>
      <c r="H32" s="25">
        <v>887233</v>
      </c>
      <c r="I32" s="25">
        <v>821123</v>
      </c>
      <c r="J32" s="25">
        <v>762527</v>
      </c>
      <c r="K32" s="25">
        <v>799032</v>
      </c>
      <c r="L32" s="25">
        <v>659655</v>
      </c>
      <c r="M32" s="25">
        <v>822053</v>
      </c>
      <c r="N32" s="25">
        <v>834580</v>
      </c>
      <c r="O32" s="47">
        <v>8785525</v>
      </c>
    </row>
    <row r="33" spans="1:15" ht="14.25">
      <c r="A33" s="20">
        <v>2007</v>
      </c>
      <c r="B33" s="23" t="s">
        <v>103</v>
      </c>
      <c r="C33" s="25">
        <v>607083</v>
      </c>
      <c r="D33" s="25">
        <v>762638</v>
      </c>
      <c r="E33" s="25">
        <v>851909</v>
      </c>
      <c r="F33" s="25">
        <v>799204</v>
      </c>
      <c r="G33" s="25">
        <v>880117</v>
      </c>
      <c r="H33" s="25">
        <v>899702</v>
      </c>
      <c r="I33" s="25">
        <v>893292</v>
      </c>
      <c r="J33" s="25">
        <v>808425</v>
      </c>
      <c r="K33" s="25">
        <v>812330</v>
      </c>
      <c r="L33" s="25">
        <v>960179</v>
      </c>
      <c r="M33" s="25">
        <v>1104035</v>
      </c>
      <c r="N33" s="25">
        <v>1083318</v>
      </c>
      <c r="O33" s="47">
        <v>10462232</v>
      </c>
    </row>
    <row r="34" spans="1:15" ht="12.75">
      <c r="A34" s="64">
        <v>2006</v>
      </c>
      <c r="B34" s="23" t="s">
        <v>66</v>
      </c>
      <c r="C34" s="24">
        <v>928705</v>
      </c>
      <c r="D34" s="24">
        <v>1109771</v>
      </c>
      <c r="E34" s="24">
        <v>1269457</v>
      </c>
      <c r="F34" s="24">
        <v>1013193</v>
      </c>
      <c r="G34" s="24">
        <v>1102530</v>
      </c>
      <c r="H34" s="24">
        <v>1260752</v>
      </c>
      <c r="I34" s="24">
        <v>1221425</v>
      </c>
      <c r="J34" s="24">
        <v>1203320</v>
      </c>
      <c r="K34" s="24">
        <v>1204115</v>
      </c>
      <c r="L34" s="24">
        <v>1002952</v>
      </c>
      <c r="M34" s="24">
        <v>1252070</v>
      </c>
      <c r="N34" s="24">
        <v>1419361</v>
      </c>
      <c r="O34" s="41">
        <v>13987651</v>
      </c>
    </row>
    <row r="35" spans="1:15" ht="12.75">
      <c r="A35" s="20">
        <v>2007</v>
      </c>
      <c r="B35" s="23" t="s">
        <v>66</v>
      </c>
      <c r="C35" s="24">
        <v>1075933</v>
      </c>
      <c r="D35" s="24">
        <v>1220369</v>
      </c>
      <c r="E35" s="24">
        <v>1398978</v>
      </c>
      <c r="F35" s="24">
        <v>1200633</v>
      </c>
      <c r="G35" s="24">
        <v>1302512</v>
      </c>
      <c r="H35" s="24">
        <v>1426816</v>
      </c>
      <c r="I35" s="24">
        <v>1437741</v>
      </c>
      <c r="J35" s="24">
        <v>1453957</v>
      </c>
      <c r="K35" s="24">
        <v>1332974</v>
      </c>
      <c r="L35" s="24">
        <v>1296971</v>
      </c>
      <c r="M35" s="24">
        <v>1594726</v>
      </c>
      <c r="N35" s="24">
        <v>1307445</v>
      </c>
      <c r="O35" s="41">
        <v>16049056</v>
      </c>
    </row>
    <row r="36" spans="1:15" ht="12.75">
      <c r="A36" s="64">
        <v>2006</v>
      </c>
      <c r="B36" s="23" t="s">
        <v>67</v>
      </c>
      <c r="C36" s="24">
        <v>834826</v>
      </c>
      <c r="D36" s="24">
        <v>1094501</v>
      </c>
      <c r="E36" s="24">
        <v>1385879</v>
      </c>
      <c r="F36" s="24">
        <v>1221933</v>
      </c>
      <c r="G36" s="24">
        <v>1427241</v>
      </c>
      <c r="H36" s="24">
        <v>1528786</v>
      </c>
      <c r="I36" s="24">
        <v>1208779</v>
      </c>
      <c r="J36" s="24">
        <v>1006354</v>
      </c>
      <c r="K36" s="24">
        <v>1294077</v>
      </c>
      <c r="L36" s="24">
        <v>1224974</v>
      </c>
      <c r="M36" s="24">
        <v>1620918</v>
      </c>
      <c r="N36" s="24">
        <v>1633798</v>
      </c>
      <c r="O36" s="41">
        <v>15482067</v>
      </c>
    </row>
    <row r="37" spans="1:15" ht="12.75">
      <c r="A37" s="20">
        <v>2007</v>
      </c>
      <c r="B37" s="23" t="s">
        <v>67</v>
      </c>
      <c r="C37" s="24">
        <v>1230144</v>
      </c>
      <c r="D37" s="24">
        <v>1581225</v>
      </c>
      <c r="E37" s="24">
        <v>1822557</v>
      </c>
      <c r="F37" s="24">
        <v>1668269</v>
      </c>
      <c r="G37" s="24">
        <v>1918070</v>
      </c>
      <c r="H37" s="24">
        <v>1837829</v>
      </c>
      <c r="I37" s="24">
        <v>1817109</v>
      </c>
      <c r="J37" s="24">
        <v>1347095</v>
      </c>
      <c r="K37" s="24">
        <v>1816339</v>
      </c>
      <c r="L37" s="24">
        <v>1927694</v>
      </c>
      <c r="M37" s="24">
        <v>2253807</v>
      </c>
      <c r="N37" s="24">
        <v>2036020</v>
      </c>
      <c r="O37" s="41">
        <v>21256158</v>
      </c>
    </row>
    <row r="38" spans="1:15" ht="12.75">
      <c r="A38" s="64">
        <v>2006</v>
      </c>
      <c r="B38" s="23" t="s">
        <v>68</v>
      </c>
      <c r="C38" s="24">
        <v>414459</v>
      </c>
      <c r="D38" s="24">
        <v>585541</v>
      </c>
      <c r="E38" s="24">
        <v>732856</v>
      </c>
      <c r="F38" s="24">
        <v>631214</v>
      </c>
      <c r="G38" s="24">
        <v>696972</v>
      </c>
      <c r="H38" s="24">
        <v>607089</v>
      </c>
      <c r="I38" s="24">
        <v>548448</v>
      </c>
      <c r="J38" s="24">
        <v>653849</v>
      </c>
      <c r="K38" s="24">
        <v>738165</v>
      </c>
      <c r="L38" s="24">
        <v>758149</v>
      </c>
      <c r="M38" s="24">
        <v>859156</v>
      </c>
      <c r="N38" s="24">
        <v>841455</v>
      </c>
      <c r="O38" s="41">
        <v>8067353</v>
      </c>
    </row>
    <row r="39" spans="1:15" ht="12.75">
      <c r="A39" s="20">
        <v>2007</v>
      </c>
      <c r="B39" s="23" t="s">
        <v>68</v>
      </c>
      <c r="C39" s="24">
        <v>553519</v>
      </c>
      <c r="D39" s="24">
        <v>614645</v>
      </c>
      <c r="E39" s="24">
        <v>735291</v>
      </c>
      <c r="F39" s="24">
        <v>661940</v>
      </c>
      <c r="G39" s="24">
        <v>733151</v>
      </c>
      <c r="H39" s="24">
        <v>725602</v>
      </c>
      <c r="I39" s="24">
        <v>689993</v>
      </c>
      <c r="J39" s="24">
        <v>787269</v>
      </c>
      <c r="K39" s="24">
        <v>798393</v>
      </c>
      <c r="L39" s="24">
        <v>905164</v>
      </c>
      <c r="M39" s="24">
        <v>1058523</v>
      </c>
      <c r="N39" s="24">
        <v>828428</v>
      </c>
      <c r="O39" s="41">
        <v>9091920</v>
      </c>
    </row>
    <row r="40" spans="1:15" ht="12.75">
      <c r="A40" s="64">
        <v>2006</v>
      </c>
      <c r="B40" s="23" t="s">
        <v>69</v>
      </c>
      <c r="C40" s="24">
        <v>194652</v>
      </c>
      <c r="D40" s="24">
        <v>277105</v>
      </c>
      <c r="E40" s="24">
        <v>348030</v>
      </c>
      <c r="F40" s="24">
        <v>309620</v>
      </c>
      <c r="G40" s="24">
        <v>364540</v>
      </c>
      <c r="H40" s="24">
        <v>368960</v>
      </c>
      <c r="I40" s="24">
        <v>330026</v>
      </c>
      <c r="J40" s="24">
        <v>340622</v>
      </c>
      <c r="K40" s="24">
        <v>366455</v>
      </c>
      <c r="L40" s="24">
        <v>327064</v>
      </c>
      <c r="M40" s="24">
        <v>436279</v>
      </c>
      <c r="N40" s="24">
        <v>464047</v>
      </c>
      <c r="O40" s="41">
        <v>4127401</v>
      </c>
    </row>
    <row r="41" spans="1:15" ht="12.75">
      <c r="A41" s="20">
        <v>2007</v>
      </c>
      <c r="B41" s="23" t="s">
        <v>69</v>
      </c>
      <c r="C41" s="24">
        <v>322906</v>
      </c>
      <c r="D41" s="24">
        <v>403577</v>
      </c>
      <c r="E41" s="24">
        <v>483219</v>
      </c>
      <c r="F41" s="24">
        <v>458371</v>
      </c>
      <c r="G41" s="24">
        <v>488216</v>
      </c>
      <c r="H41" s="24">
        <v>468010</v>
      </c>
      <c r="I41" s="24">
        <v>480095</v>
      </c>
      <c r="J41" s="24">
        <v>426193</v>
      </c>
      <c r="K41" s="24">
        <v>452704</v>
      </c>
      <c r="L41" s="24">
        <v>491828</v>
      </c>
      <c r="M41" s="24">
        <v>565903</v>
      </c>
      <c r="N41" s="24">
        <v>511311</v>
      </c>
      <c r="O41" s="41">
        <v>5552333</v>
      </c>
    </row>
    <row r="42" spans="1:15" ht="12.75">
      <c r="A42" s="64">
        <v>2006</v>
      </c>
      <c r="B42" s="23" t="s">
        <v>105</v>
      </c>
      <c r="C42" s="24">
        <v>199043</v>
      </c>
      <c r="D42" s="24">
        <v>269944</v>
      </c>
      <c r="E42" s="24">
        <v>335104</v>
      </c>
      <c r="F42" s="24">
        <v>307347</v>
      </c>
      <c r="G42" s="24">
        <v>326451</v>
      </c>
      <c r="H42" s="24">
        <v>371615</v>
      </c>
      <c r="I42" s="24">
        <v>338743</v>
      </c>
      <c r="J42" s="24">
        <v>377732</v>
      </c>
      <c r="K42" s="24">
        <v>374623</v>
      </c>
      <c r="L42" s="24">
        <v>338466</v>
      </c>
      <c r="M42" s="24">
        <v>426035</v>
      </c>
      <c r="N42" s="24">
        <v>400209</v>
      </c>
      <c r="O42" s="41">
        <v>4065312</v>
      </c>
    </row>
    <row r="43" spans="1:15" ht="12.75">
      <c r="A43" s="20">
        <v>2007</v>
      </c>
      <c r="B43" s="23" t="s">
        <v>105</v>
      </c>
      <c r="C43" s="24">
        <v>319307</v>
      </c>
      <c r="D43" s="24">
        <v>360753</v>
      </c>
      <c r="E43" s="24">
        <v>455606</v>
      </c>
      <c r="F43" s="24">
        <v>412786</v>
      </c>
      <c r="G43" s="24">
        <v>463890</v>
      </c>
      <c r="H43" s="24">
        <v>446358</v>
      </c>
      <c r="I43" s="24">
        <v>438715</v>
      </c>
      <c r="J43" s="24">
        <v>455108</v>
      </c>
      <c r="K43" s="24">
        <v>452103</v>
      </c>
      <c r="L43" s="24">
        <v>470017</v>
      </c>
      <c r="M43" s="24">
        <v>521192</v>
      </c>
      <c r="N43" s="24">
        <v>392725</v>
      </c>
      <c r="O43" s="41">
        <v>5188560</v>
      </c>
    </row>
    <row r="44" spans="1:15" ht="12.75">
      <c r="A44" s="64">
        <v>2006</v>
      </c>
      <c r="B44" s="23" t="s">
        <v>104</v>
      </c>
      <c r="C44" s="24">
        <v>501887</v>
      </c>
      <c r="D44" s="24">
        <v>549352</v>
      </c>
      <c r="E44" s="24">
        <v>749097</v>
      </c>
      <c r="F44" s="24">
        <v>539683</v>
      </c>
      <c r="G44" s="24">
        <v>780567</v>
      </c>
      <c r="H44" s="24">
        <v>702499</v>
      </c>
      <c r="I44" s="24">
        <v>800702</v>
      </c>
      <c r="J44" s="24">
        <v>808564</v>
      </c>
      <c r="K44" s="24">
        <v>791783</v>
      </c>
      <c r="L44" s="24">
        <v>733668</v>
      </c>
      <c r="M44" s="24">
        <v>816897</v>
      </c>
      <c r="N44" s="24">
        <v>898837</v>
      </c>
      <c r="O44" s="41">
        <v>8673537</v>
      </c>
    </row>
    <row r="45" spans="1:15" ht="12.75">
      <c r="A45" s="20">
        <v>2007</v>
      </c>
      <c r="B45" s="23" t="s">
        <v>104</v>
      </c>
      <c r="C45" s="24">
        <v>663975</v>
      </c>
      <c r="D45" s="24">
        <v>740061</v>
      </c>
      <c r="E45" s="24">
        <v>937228</v>
      </c>
      <c r="F45" s="24">
        <v>996846</v>
      </c>
      <c r="G45" s="24">
        <v>1276409</v>
      </c>
      <c r="H45" s="24">
        <v>1059964</v>
      </c>
      <c r="I45" s="24">
        <v>1058590</v>
      </c>
      <c r="J45" s="24">
        <v>1017542</v>
      </c>
      <c r="K45" s="24">
        <v>838992</v>
      </c>
      <c r="L45" s="24">
        <v>920943</v>
      </c>
      <c r="M45" s="24">
        <v>985800</v>
      </c>
      <c r="N45" s="24">
        <v>892779</v>
      </c>
      <c r="O45" s="41">
        <v>11389129</v>
      </c>
    </row>
    <row r="46" spans="1:16" ht="12.75">
      <c r="A46" s="64">
        <v>2006</v>
      </c>
      <c r="B46" s="23" t="s">
        <v>70</v>
      </c>
      <c r="C46" s="24">
        <v>113868</v>
      </c>
      <c r="D46" s="24">
        <v>166662</v>
      </c>
      <c r="E46" s="24">
        <v>190832</v>
      </c>
      <c r="F46" s="24">
        <v>164306</v>
      </c>
      <c r="G46" s="24">
        <v>176913</v>
      </c>
      <c r="H46" s="24">
        <v>177873</v>
      </c>
      <c r="I46" s="24">
        <v>171433</v>
      </c>
      <c r="J46" s="24">
        <v>181137</v>
      </c>
      <c r="K46" s="24">
        <v>179604</v>
      </c>
      <c r="L46" s="24">
        <v>165917</v>
      </c>
      <c r="M46" s="24">
        <v>179383</v>
      </c>
      <c r="N46" s="24">
        <v>178036</v>
      </c>
      <c r="O46" s="41">
        <v>2045964</v>
      </c>
      <c r="P46" s="30"/>
    </row>
    <row r="47" spans="1:16" ht="12.75">
      <c r="A47" s="20">
        <v>2007</v>
      </c>
      <c r="B47" s="23" t="s">
        <v>70</v>
      </c>
      <c r="C47" s="24">
        <v>150645</v>
      </c>
      <c r="D47" s="24">
        <v>171424</v>
      </c>
      <c r="E47" s="24">
        <v>215080</v>
      </c>
      <c r="F47" s="24">
        <v>193970</v>
      </c>
      <c r="G47" s="24">
        <v>213371</v>
      </c>
      <c r="H47" s="24">
        <v>211875</v>
      </c>
      <c r="I47" s="24">
        <v>208145</v>
      </c>
      <c r="J47" s="24">
        <v>229814</v>
      </c>
      <c r="K47" s="24">
        <v>223680</v>
      </c>
      <c r="L47" s="24">
        <v>247429</v>
      </c>
      <c r="M47" s="24">
        <v>257719</v>
      </c>
      <c r="N47" s="24">
        <v>209673</v>
      </c>
      <c r="O47" s="41">
        <v>2532826</v>
      </c>
      <c r="P47" s="30"/>
    </row>
    <row r="48" spans="1:16" ht="12.75">
      <c r="A48" s="64">
        <v>2006</v>
      </c>
      <c r="B48" s="23" t="s">
        <v>73</v>
      </c>
      <c r="C48" s="24">
        <v>69174</v>
      </c>
      <c r="D48" s="24">
        <v>91756</v>
      </c>
      <c r="E48" s="24">
        <v>97727</v>
      </c>
      <c r="F48" s="24">
        <v>85786</v>
      </c>
      <c r="G48" s="24">
        <v>88017</v>
      </c>
      <c r="H48" s="24">
        <v>88857</v>
      </c>
      <c r="I48" s="24">
        <v>79028</v>
      </c>
      <c r="J48" s="24">
        <v>92798</v>
      </c>
      <c r="K48" s="24">
        <v>102602</v>
      </c>
      <c r="L48" s="24">
        <v>120055</v>
      </c>
      <c r="M48" s="24">
        <v>135410</v>
      </c>
      <c r="N48" s="24">
        <v>121234</v>
      </c>
      <c r="O48" s="41">
        <v>1172444</v>
      </c>
      <c r="P48" s="30"/>
    </row>
    <row r="49" spans="1:16" ht="12.75">
      <c r="A49" s="20">
        <v>2007</v>
      </c>
      <c r="B49" s="23" t="s">
        <v>73</v>
      </c>
      <c r="C49" s="24">
        <v>91465</v>
      </c>
      <c r="D49" s="24">
        <v>110464</v>
      </c>
      <c r="E49" s="24">
        <v>135440</v>
      </c>
      <c r="F49" s="24">
        <v>132410</v>
      </c>
      <c r="G49" s="24">
        <v>115430</v>
      </c>
      <c r="H49" s="24">
        <v>103348</v>
      </c>
      <c r="I49" s="24">
        <v>102612</v>
      </c>
      <c r="J49" s="24">
        <v>119395</v>
      </c>
      <c r="K49" s="24">
        <v>120585</v>
      </c>
      <c r="L49" s="24">
        <v>150322</v>
      </c>
      <c r="M49" s="24">
        <v>179551</v>
      </c>
      <c r="N49" s="24">
        <v>117803</v>
      </c>
      <c r="O49" s="41">
        <v>1181745</v>
      </c>
      <c r="P49" s="30"/>
    </row>
    <row r="50" spans="1:16" ht="12.75">
      <c r="A50" s="64">
        <v>2006</v>
      </c>
      <c r="B50" s="23" t="s">
        <v>71</v>
      </c>
      <c r="C50" s="24">
        <v>2075</v>
      </c>
      <c r="D50" s="24">
        <v>2529</v>
      </c>
      <c r="E50" s="24">
        <v>4902</v>
      </c>
      <c r="F50" s="24">
        <v>4942</v>
      </c>
      <c r="G50" s="24">
        <v>4089</v>
      </c>
      <c r="H50" s="24">
        <v>3365</v>
      </c>
      <c r="I50" s="24">
        <v>2271</v>
      </c>
      <c r="J50" s="24">
        <v>3073</v>
      </c>
      <c r="K50" s="24">
        <v>2835</v>
      </c>
      <c r="L50" s="24">
        <v>1952</v>
      </c>
      <c r="M50" s="24">
        <v>3056</v>
      </c>
      <c r="N50" s="24">
        <v>3619</v>
      </c>
      <c r="O50" s="41">
        <v>38708</v>
      </c>
      <c r="P50" s="30"/>
    </row>
    <row r="51" spans="1:16" ht="12.75">
      <c r="A51" s="20">
        <v>2007</v>
      </c>
      <c r="B51" s="23" t="s">
        <v>71</v>
      </c>
      <c r="C51" s="24">
        <v>3030</v>
      </c>
      <c r="D51" s="24">
        <v>5094</v>
      </c>
      <c r="E51" s="24">
        <v>6452</v>
      </c>
      <c r="F51" s="24">
        <v>7136</v>
      </c>
      <c r="G51" s="24">
        <v>7821</v>
      </c>
      <c r="H51" s="24">
        <v>5917</v>
      </c>
      <c r="I51" s="24">
        <v>3949</v>
      </c>
      <c r="J51" s="24">
        <v>3594</v>
      </c>
      <c r="K51" s="24">
        <v>2929</v>
      </c>
      <c r="L51" s="24">
        <v>2988</v>
      </c>
      <c r="M51" s="24">
        <v>3888</v>
      </c>
      <c r="N51" s="24">
        <v>3803</v>
      </c>
      <c r="O51" s="41">
        <v>56603</v>
      </c>
      <c r="P51" s="30"/>
    </row>
    <row r="52" spans="1:16" ht="15">
      <c r="A52" s="64">
        <v>2006</v>
      </c>
      <c r="B52" s="21" t="s">
        <v>22</v>
      </c>
      <c r="C52" s="22">
        <v>92109</v>
      </c>
      <c r="D52" s="22">
        <v>123235</v>
      </c>
      <c r="E52" s="22">
        <v>138348</v>
      </c>
      <c r="F52" s="22">
        <v>164427</v>
      </c>
      <c r="G52" s="22">
        <v>201392</v>
      </c>
      <c r="H52" s="22">
        <v>207756</v>
      </c>
      <c r="I52" s="22">
        <v>178087</v>
      </c>
      <c r="J52" s="22">
        <v>214825</v>
      </c>
      <c r="K52" s="22">
        <v>179882</v>
      </c>
      <c r="L52" s="22">
        <v>171537</v>
      </c>
      <c r="M52" s="22">
        <v>195938</v>
      </c>
      <c r="N52" s="22">
        <v>213191</v>
      </c>
      <c r="O52" s="40">
        <v>2080727</v>
      </c>
      <c r="P52" s="30"/>
    </row>
    <row r="53" spans="1:15" ht="15">
      <c r="A53" s="20">
        <v>2007</v>
      </c>
      <c r="B53" s="21" t="s">
        <v>22</v>
      </c>
      <c r="C53" s="22">
        <v>162221</v>
      </c>
      <c r="D53" s="22">
        <v>138733</v>
      </c>
      <c r="E53" s="22">
        <v>197062</v>
      </c>
      <c r="F53" s="22">
        <v>199562</v>
      </c>
      <c r="G53" s="22">
        <v>224367</v>
      </c>
      <c r="H53" s="22">
        <v>272919</v>
      </c>
      <c r="I53" s="22">
        <v>248399</v>
      </c>
      <c r="J53" s="22">
        <v>288936</v>
      </c>
      <c r="K53" s="22">
        <v>255560</v>
      </c>
      <c r="L53" s="22">
        <v>248354</v>
      </c>
      <c r="M53" s="22">
        <v>265412</v>
      </c>
      <c r="N53" s="22">
        <v>213964</v>
      </c>
      <c r="O53" s="40">
        <v>2715489</v>
      </c>
    </row>
    <row r="54" spans="1:16" ht="12.75">
      <c r="A54" s="64">
        <v>2006</v>
      </c>
      <c r="B54" s="23" t="s">
        <v>72</v>
      </c>
      <c r="C54" s="24">
        <v>92109</v>
      </c>
      <c r="D54" s="24">
        <v>123235</v>
      </c>
      <c r="E54" s="24">
        <v>138348</v>
      </c>
      <c r="F54" s="24">
        <v>164427</v>
      </c>
      <c r="G54" s="24">
        <v>201392</v>
      </c>
      <c r="H54" s="24">
        <v>207756</v>
      </c>
      <c r="I54" s="24">
        <v>178087</v>
      </c>
      <c r="J54" s="24">
        <v>214825</v>
      </c>
      <c r="K54" s="24">
        <v>179882</v>
      </c>
      <c r="L54" s="24">
        <v>171537</v>
      </c>
      <c r="M54" s="24">
        <v>195938</v>
      </c>
      <c r="N54" s="24">
        <v>213191</v>
      </c>
      <c r="O54" s="41">
        <v>2080727</v>
      </c>
      <c r="P54" s="30"/>
    </row>
    <row r="55" spans="1:16" ht="13.5" thickBot="1">
      <c r="A55" s="20">
        <v>2007</v>
      </c>
      <c r="B55" s="23" t="s">
        <v>72</v>
      </c>
      <c r="C55" s="24">
        <v>162221</v>
      </c>
      <c r="D55" s="24">
        <v>138733</v>
      </c>
      <c r="E55" s="24">
        <v>197062</v>
      </c>
      <c r="F55" s="24">
        <v>199562</v>
      </c>
      <c r="G55" s="24">
        <v>224367</v>
      </c>
      <c r="H55" s="24">
        <v>272919</v>
      </c>
      <c r="I55" s="24">
        <v>248399</v>
      </c>
      <c r="J55" s="24">
        <v>288936</v>
      </c>
      <c r="K55" s="24">
        <v>255560</v>
      </c>
      <c r="L55" s="24">
        <v>248354</v>
      </c>
      <c r="M55" s="24">
        <v>265412</v>
      </c>
      <c r="N55" s="24">
        <v>213964</v>
      </c>
      <c r="O55" s="41">
        <v>2715489</v>
      </c>
      <c r="P55" s="30"/>
    </row>
    <row r="56" spans="1:15" ht="15.75" thickBot="1">
      <c r="A56" s="20">
        <v>2002</v>
      </c>
      <c r="B56" s="26" t="s">
        <v>23</v>
      </c>
      <c r="C56" s="27">
        <v>2444413</v>
      </c>
      <c r="D56" s="27">
        <v>2323791</v>
      </c>
      <c r="E56" s="27">
        <v>2861904</v>
      </c>
      <c r="F56" s="27">
        <v>2739030</v>
      </c>
      <c r="G56" s="27">
        <v>2995862</v>
      </c>
      <c r="H56" s="27">
        <v>2752507</v>
      </c>
      <c r="I56" s="27">
        <v>3159682</v>
      </c>
      <c r="J56" s="27">
        <v>3008819</v>
      </c>
      <c r="K56" s="27">
        <v>3309893</v>
      </c>
      <c r="L56" s="27">
        <v>3641541</v>
      </c>
      <c r="M56" s="27">
        <v>3675901</v>
      </c>
      <c r="N56" s="27">
        <v>3259800</v>
      </c>
      <c r="O56" s="42">
        <v>36173144</v>
      </c>
    </row>
    <row r="57" spans="1:15" ht="15.75" thickBot="1">
      <c r="A57" s="20">
        <v>2003</v>
      </c>
      <c r="B57" s="26" t="s">
        <v>23</v>
      </c>
      <c r="C57" s="27">
        <v>3452919</v>
      </c>
      <c r="D57" s="27">
        <v>2946898</v>
      </c>
      <c r="E57" s="27">
        <v>3817443</v>
      </c>
      <c r="F57" s="27">
        <v>3722789</v>
      </c>
      <c r="G57" s="27">
        <v>3904832</v>
      </c>
      <c r="H57" s="27">
        <v>3831218</v>
      </c>
      <c r="I57" s="27">
        <v>4234935</v>
      </c>
      <c r="J57" s="27">
        <v>3868269</v>
      </c>
      <c r="K57" s="27">
        <v>4245275</v>
      </c>
      <c r="L57" s="27">
        <v>4909866</v>
      </c>
      <c r="M57" s="27">
        <v>4011321</v>
      </c>
      <c r="N57" s="27">
        <v>4924503</v>
      </c>
      <c r="O57" s="42">
        <f>SUM(C57:N57)</f>
        <v>47870268</v>
      </c>
    </row>
    <row r="58" spans="1:15" ht="15.75" thickBot="1">
      <c r="A58" s="20">
        <v>2004</v>
      </c>
      <c r="B58" s="26" t="s">
        <v>23</v>
      </c>
      <c r="C58" s="27">
        <v>4673509</v>
      </c>
      <c r="D58" s="27">
        <v>3788293</v>
      </c>
      <c r="E58" s="27">
        <v>5298967</v>
      </c>
      <c r="F58" s="27">
        <v>5309632</v>
      </c>
      <c r="G58" s="27">
        <v>4941497</v>
      </c>
      <c r="H58" s="27">
        <v>5372819</v>
      </c>
      <c r="I58" s="27">
        <v>5664479</v>
      </c>
      <c r="J58" s="27">
        <v>4742893</v>
      </c>
      <c r="K58" s="27">
        <v>5788400</v>
      </c>
      <c r="L58" s="27">
        <v>5899952</v>
      </c>
      <c r="M58" s="27">
        <v>5782902</v>
      </c>
      <c r="N58" s="27">
        <v>6748056</v>
      </c>
      <c r="O58" s="42">
        <v>64011399</v>
      </c>
    </row>
    <row r="59" spans="1:15" ht="15.75" thickBot="1">
      <c r="A59" s="20">
        <v>2005</v>
      </c>
      <c r="B59" s="26" t="s">
        <v>23</v>
      </c>
      <c r="C59" s="27">
        <v>4996295</v>
      </c>
      <c r="D59" s="27">
        <v>5696860</v>
      </c>
      <c r="E59" s="27">
        <v>6606830</v>
      </c>
      <c r="F59" s="27">
        <v>6066564</v>
      </c>
      <c r="G59" s="27">
        <v>5965962</v>
      </c>
      <c r="H59" s="27">
        <v>5984750</v>
      </c>
      <c r="I59" s="27">
        <v>5672795</v>
      </c>
      <c r="J59" s="27">
        <v>5504383</v>
      </c>
      <c r="K59" s="27">
        <v>6954068</v>
      </c>
      <c r="L59" s="27">
        <v>6662464</v>
      </c>
      <c r="M59" s="27">
        <v>6019763</v>
      </c>
      <c r="N59" s="27">
        <v>7314088</v>
      </c>
      <c r="O59" s="42">
        <v>73444821</v>
      </c>
    </row>
    <row r="60" spans="1:15" ht="15.75" thickBot="1">
      <c r="A60" s="20">
        <v>2006</v>
      </c>
      <c r="B60" s="26" t="s">
        <v>23</v>
      </c>
      <c r="C60" s="27">
        <v>4918970</v>
      </c>
      <c r="D60" s="27">
        <v>6095103</v>
      </c>
      <c r="E60" s="27">
        <v>7489479</v>
      </c>
      <c r="F60" s="27">
        <v>6410886</v>
      </c>
      <c r="G60" s="27">
        <v>7255847</v>
      </c>
      <c r="H60" s="27">
        <v>7653844</v>
      </c>
      <c r="I60" s="27">
        <v>6918808</v>
      </c>
      <c r="J60" s="27">
        <v>6969167</v>
      </c>
      <c r="K60" s="27">
        <v>7638433</v>
      </c>
      <c r="L60" s="27">
        <v>7080364</v>
      </c>
      <c r="M60" s="27">
        <v>8613399</v>
      </c>
      <c r="N60" s="27">
        <v>8716834</v>
      </c>
      <c r="O60" s="42">
        <v>85761134</v>
      </c>
    </row>
    <row r="61" spans="1:15" ht="15.75" thickBot="1">
      <c r="A61" s="20">
        <v>2007</v>
      </c>
      <c r="B61" s="26" t="s">
        <v>23</v>
      </c>
      <c r="C61" s="27">
        <v>6578752</v>
      </c>
      <c r="D61" s="27">
        <v>7579273</v>
      </c>
      <c r="E61" s="27">
        <v>8912941</v>
      </c>
      <c r="F61" s="27">
        <v>8185501</v>
      </c>
      <c r="G61" s="27">
        <v>9132666</v>
      </c>
      <c r="H61" s="27">
        <v>8951703</v>
      </c>
      <c r="I61" s="27">
        <v>8841527</v>
      </c>
      <c r="J61" s="27">
        <v>8570098</v>
      </c>
      <c r="K61" s="27">
        <v>8918279</v>
      </c>
      <c r="L61" s="27">
        <v>9714173</v>
      </c>
      <c r="M61" s="27">
        <v>11117944</v>
      </c>
      <c r="N61" s="27">
        <v>9422629</v>
      </c>
      <c r="O61" s="62">
        <f>SUM(C61:N61)</f>
        <v>105925486</v>
      </c>
    </row>
    <row r="62" ht="12.75">
      <c r="B62" s="38"/>
    </row>
    <row r="63" ht="12.75">
      <c r="B63" s="38"/>
    </row>
    <row r="64" spans="1:2" ht="12.75">
      <c r="A64" s="38"/>
      <c r="B64" s="38"/>
    </row>
  </sheetData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0"/>
  <dimension ref="A1:I44"/>
  <sheetViews>
    <sheetView zoomScale="70" zoomScaleNormal="70" workbookViewId="0" topLeftCell="A1">
      <selection activeCell="A10" sqref="A10"/>
    </sheetView>
  </sheetViews>
  <sheetFormatPr defaultColWidth="9.140625" defaultRowHeight="12.75"/>
  <cols>
    <col min="1" max="1" width="48.7109375" style="1" customWidth="1"/>
    <col min="2" max="2" width="17.00390625" style="71" customWidth="1"/>
    <col min="3" max="3" width="17.28125" style="1" bestFit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16384" width="9.140625" style="1" customWidth="1"/>
  </cols>
  <sheetData>
    <row r="1" spans="2:4" ht="26.25">
      <c r="B1" s="70" t="s">
        <v>155</v>
      </c>
      <c r="C1" s="49"/>
      <c r="D1" s="2"/>
    </row>
    <row r="2" ht="12.75">
      <c r="D2" s="2"/>
    </row>
    <row r="3" ht="12.75">
      <c r="D3" s="2"/>
    </row>
    <row r="4" spans="2:5" ht="13.5" thickBot="1">
      <c r="B4" s="72"/>
      <c r="C4" s="2"/>
      <c r="D4" s="2"/>
      <c r="E4" s="2"/>
    </row>
    <row r="5" spans="1:9" ht="27" thickBot="1">
      <c r="A5" s="108" t="s">
        <v>139</v>
      </c>
      <c r="B5" s="109"/>
      <c r="C5" s="109"/>
      <c r="D5" s="109"/>
      <c r="E5" s="109"/>
      <c r="F5" s="109"/>
      <c r="G5" s="109"/>
      <c r="H5" s="109"/>
      <c r="I5" s="110"/>
    </row>
    <row r="6" spans="1:9" ht="19.5" thickBot="1" thickTop="1">
      <c r="A6" s="51"/>
      <c r="B6" s="105" t="s">
        <v>36</v>
      </c>
      <c r="C6" s="106"/>
      <c r="D6" s="106"/>
      <c r="E6" s="107"/>
      <c r="F6" s="105" t="s">
        <v>145</v>
      </c>
      <c r="G6" s="106"/>
      <c r="H6" s="106"/>
      <c r="I6" s="107"/>
    </row>
    <row r="7" spans="1:9" ht="31.5" thickBot="1" thickTop="1">
      <c r="A7" s="52" t="s">
        <v>1</v>
      </c>
      <c r="B7" s="43">
        <v>2006</v>
      </c>
      <c r="C7" s="43">
        <v>2007</v>
      </c>
      <c r="D7" s="34" t="s">
        <v>130</v>
      </c>
      <c r="E7" s="35" t="s">
        <v>131</v>
      </c>
      <c r="F7" s="3">
        <v>2006</v>
      </c>
      <c r="G7" s="3">
        <v>2007</v>
      </c>
      <c r="H7" s="34" t="s">
        <v>130</v>
      </c>
      <c r="I7" s="35" t="s">
        <v>131</v>
      </c>
    </row>
    <row r="8" spans="1:9" ht="18" thickBot="1" thickTop="1">
      <c r="A8" s="73" t="s">
        <v>2</v>
      </c>
      <c r="B8" s="74">
        <f>'SEKTÖR (USD)'!B8*1.4264</f>
        <v>1398817.7031999999</v>
      </c>
      <c r="C8" s="74">
        <f>'SEKTÖR (USD)'!C8*1.1729</f>
        <v>1300013.0375</v>
      </c>
      <c r="D8" s="75">
        <f>(C8-B8)/B8*100</f>
        <v>-7.063441181361208</v>
      </c>
      <c r="E8" s="75">
        <f>C8/C$41*100</f>
        <v>11.762906084915366</v>
      </c>
      <c r="F8" s="74">
        <f>'SEKTÖR (USD)'!F8*1.4311</f>
        <v>13973575.242</v>
      </c>
      <c r="G8" s="74">
        <f>'SEKTÖR (USD)'!G8*1.3015</f>
        <v>14781510.332</v>
      </c>
      <c r="H8" s="75">
        <f>(G8-F8)/F8*100</f>
        <v>5.781878123585802</v>
      </c>
      <c r="I8" s="76">
        <f>G8/G$41*100</f>
        <v>10.721959774628742</v>
      </c>
    </row>
    <row r="9" spans="1:9" s="81" customFormat="1" ht="15.75">
      <c r="A9" s="77" t="s">
        <v>94</v>
      </c>
      <c r="B9" s="78">
        <f>'SEKTÖR (USD)'!B9*1.4264</f>
        <v>1073685.5136</v>
      </c>
      <c r="C9" s="78">
        <f>'SEKTÖR (USD)'!C9*1.1729</f>
        <v>1002179.7134</v>
      </c>
      <c r="D9" s="79">
        <f>(C9-B9)/B9*100</f>
        <v>-6.659845857493736</v>
      </c>
      <c r="E9" s="79">
        <f>C9/C$41*100</f>
        <v>9.06802124969581</v>
      </c>
      <c r="F9" s="78">
        <f>'SEKTÖR (USD)'!F9*1.4311</f>
        <v>11088633.6319</v>
      </c>
      <c r="G9" s="78">
        <f>'SEKTÖR (USD)'!G9*1.3015</f>
        <v>11254552.055000002</v>
      </c>
      <c r="H9" s="79">
        <f>(G9-F9)/F9*100</f>
        <v>1.4962927679627247</v>
      </c>
      <c r="I9" s="80">
        <f>G9/G$41*100</f>
        <v>8.163634953725868</v>
      </c>
    </row>
    <row r="10" spans="1:9" ht="14.25">
      <c r="A10" s="55" t="s">
        <v>3</v>
      </c>
      <c r="B10" s="5">
        <f>'SEKTÖR (USD)'!B10*1.4264</f>
        <v>332871.83599999995</v>
      </c>
      <c r="C10" s="5">
        <f>'SEKTÖR (USD)'!C10*1.1729</f>
        <v>327336.4507</v>
      </c>
      <c r="D10" s="37">
        <f>(C10-B10)/B10*100</f>
        <v>-1.6629178865105203</v>
      </c>
      <c r="E10" s="37">
        <f>C10/C$41*100</f>
        <v>2.9618379329165987</v>
      </c>
      <c r="F10" s="5">
        <f>'SEKTÖR (USD)'!F10*1.4311</f>
        <v>3698841.0954</v>
      </c>
      <c r="G10" s="5">
        <f>'SEKTÖR (USD)'!G10*1.3015</f>
        <v>3652497.0625000005</v>
      </c>
      <c r="H10" s="37">
        <f>(G10-F10)/F10*100</f>
        <v>-1.2529338704935036</v>
      </c>
      <c r="I10" s="56">
        <f>G10/G$41*100</f>
        <v>2.6493860032891425</v>
      </c>
    </row>
    <row r="11" spans="1:9" ht="14.25">
      <c r="A11" s="55" t="s">
        <v>4</v>
      </c>
      <c r="B11" s="5">
        <f>'SEKTÖR (USD)'!B11*1.4264</f>
        <v>255643.6872</v>
      </c>
      <c r="C11" s="5">
        <f>'SEKTÖR (USD)'!C11*1.1729</f>
        <v>234280.9105</v>
      </c>
      <c r="D11" s="37">
        <f>(C11-B11)/B11*100</f>
        <v>-8.35646556892565</v>
      </c>
      <c r="E11" s="37">
        <f aca="true" t="shared" si="0" ref="E11:E41">C11/C$41*100</f>
        <v>2.119843623260557</v>
      </c>
      <c r="F11" s="5">
        <f>'SEKTÖR (USD)'!F11*1.4311</f>
        <v>1655520.8087</v>
      </c>
      <c r="G11" s="5">
        <f>'SEKTÖR (USD)'!G11*1.3015</f>
        <v>1925131.9460000002</v>
      </c>
      <c r="H11" s="37">
        <f aca="true" t="shared" si="1" ref="H11:H17">(G11-F11)/F11*100</f>
        <v>16.28557828347158</v>
      </c>
      <c r="I11" s="56">
        <f aca="true" t="shared" si="2" ref="I11:I41">G11/G$41*100</f>
        <v>1.396419365968262</v>
      </c>
    </row>
    <row r="12" spans="1:9" ht="14.25">
      <c r="A12" s="55" t="s">
        <v>5</v>
      </c>
      <c r="B12" s="5">
        <f>'SEKTÖR (USD)'!B12*1.4264</f>
        <v>120207.0072</v>
      </c>
      <c r="C12" s="5">
        <f>'SEKTÖR (USD)'!C12*1.1729</f>
        <v>104642.6193</v>
      </c>
      <c r="D12" s="37">
        <f aca="true" t="shared" si="3" ref="D12:D41">(C12-B12)/B12*100</f>
        <v>-12.947987195209024</v>
      </c>
      <c r="E12" s="37">
        <f t="shared" si="0"/>
        <v>0.9468376606995775</v>
      </c>
      <c r="F12" s="5">
        <f>'SEKTÖR (USD)'!F12*1.4311</f>
        <v>1165273.175</v>
      </c>
      <c r="G12" s="5">
        <f>'SEKTÖR (USD)'!G12*1.3015</f>
        <v>1301843.5960000001</v>
      </c>
      <c r="H12" s="37">
        <f t="shared" si="1"/>
        <v>11.720034746358946</v>
      </c>
      <c r="I12" s="56">
        <f t="shared" si="2"/>
        <v>0.944309096679528</v>
      </c>
    </row>
    <row r="13" spans="1:9" ht="14.25">
      <c r="A13" s="55" t="s">
        <v>6</v>
      </c>
      <c r="B13" s="5">
        <f>'SEKTÖR (USD)'!B13*1.4264</f>
        <v>102787.81039999999</v>
      </c>
      <c r="C13" s="5">
        <f>'SEKTÖR (USD)'!C13*1.1729</f>
        <v>93728.78480000001</v>
      </c>
      <c r="D13" s="37">
        <f t="shared" si="3"/>
        <v>-8.813326759998752</v>
      </c>
      <c r="E13" s="37">
        <f t="shared" si="0"/>
        <v>0.8480860277954274</v>
      </c>
      <c r="F13" s="5">
        <f>'SEKTÖR (USD)'!F13*1.4311</f>
        <v>1045567.3844</v>
      </c>
      <c r="G13" s="5">
        <f>'SEKTÖR (USD)'!G13*1.3015</f>
        <v>1177637.5465000002</v>
      </c>
      <c r="H13" s="37">
        <f t="shared" si="1"/>
        <v>12.631434766472635</v>
      </c>
      <c r="I13" s="56">
        <f t="shared" si="2"/>
        <v>0.8542146315948931</v>
      </c>
    </row>
    <row r="14" spans="1:9" ht="14.25">
      <c r="A14" s="55" t="s">
        <v>7</v>
      </c>
      <c r="B14" s="5">
        <f>'SEKTÖR (USD)'!B14*1.4264</f>
        <v>153486.3456</v>
      </c>
      <c r="C14" s="5">
        <f>'SEKTÖR (USD)'!C14*1.1729</f>
        <v>166401.6688</v>
      </c>
      <c r="D14" s="37">
        <f t="shared" si="3"/>
        <v>8.414639849240123</v>
      </c>
      <c r="E14" s="37">
        <f t="shared" si="0"/>
        <v>1.505651978869167</v>
      </c>
      <c r="F14" s="5">
        <f>'SEKTÖR (USD)'!F14*1.4311</f>
        <v>2100010.451</v>
      </c>
      <c r="G14" s="5">
        <f>'SEKTÖR (USD)'!G14*1.3015</f>
        <v>1978791.4895000001</v>
      </c>
      <c r="H14" s="37">
        <f t="shared" si="1"/>
        <v>-5.772302773173187</v>
      </c>
      <c r="I14" s="56">
        <f t="shared" si="2"/>
        <v>1.4353420101372016</v>
      </c>
    </row>
    <row r="15" spans="1:9" ht="14.25">
      <c r="A15" s="55" t="s">
        <v>8</v>
      </c>
      <c r="B15" s="5">
        <f>'SEKTÖR (USD)'!B15*1.4264</f>
        <v>34411.899999999994</v>
      </c>
      <c r="C15" s="5">
        <f>'SEKTÖR (USD)'!C15*1.1729</f>
        <v>25997.3285</v>
      </c>
      <c r="D15" s="37">
        <f t="shared" si="3"/>
        <v>-24.45250480211786</v>
      </c>
      <c r="E15" s="37">
        <f t="shared" si="0"/>
        <v>0.23523158982487793</v>
      </c>
      <c r="F15" s="5">
        <f>'SEKTÖR (USD)'!F15*1.4311</f>
        <v>386603.0784</v>
      </c>
      <c r="G15" s="5">
        <f>'SEKTÖR (USD)'!G15*1.3015</f>
        <v>321296.09900000005</v>
      </c>
      <c r="H15" s="37">
        <f t="shared" si="1"/>
        <v>-16.892514066437386</v>
      </c>
      <c r="I15" s="56">
        <f t="shared" si="2"/>
        <v>0.2330562826022814</v>
      </c>
    </row>
    <row r="16" spans="1:9" ht="14.25">
      <c r="A16" s="55" t="s">
        <v>9</v>
      </c>
      <c r="B16" s="5">
        <f>'SEKTÖR (USD)'!B16*1.4264</f>
        <v>68161.9504</v>
      </c>
      <c r="C16" s="5">
        <f>'SEKTÖR (USD)'!C16*1.1729</f>
        <v>44418.8959</v>
      </c>
      <c r="D16" s="37">
        <f t="shared" si="3"/>
        <v>-34.833296818337516</v>
      </c>
      <c r="E16" s="37">
        <f t="shared" si="0"/>
        <v>0.4019154314576112</v>
      </c>
      <c r="F16" s="5">
        <f>'SEKTÖR (USD)'!F16*1.4311</f>
        <v>978015.1711</v>
      </c>
      <c r="G16" s="5">
        <f>'SEKTÖR (USD)'!G16*1.3015</f>
        <v>836157.7855000001</v>
      </c>
      <c r="H16" s="37">
        <f t="shared" si="1"/>
        <v>-14.504620152307973</v>
      </c>
      <c r="I16" s="56">
        <f t="shared" si="2"/>
        <v>0.6065178686081271</v>
      </c>
    </row>
    <row r="17" spans="1:9" ht="14.25">
      <c r="A17" s="55" t="s">
        <v>10</v>
      </c>
      <c r="B17" s="5">
        <f>'SEKTÖR (USD)'!B17*1.4264</f>
        <v>6117.829599999999</v>
      </c>
      <c r="C17" s="5">
        <f>'SEKTÖR (USD)'!C17*1.1729</f>
        <v>5373.0549</v>
      </c>
      <c r="D17" s="37">
        <f t="shared" si="3"/>
        <v>-12.173838578308867</v>
      </c>
      <c r="E17" s="37">
        <f t="shared" si="0"/>
        <v>0.04861700487199485</v>
      </c>
      <c r="F17" s="5">
        <f>'SEKTÖR (USD)'!F17*1.4311</f>
        <v>58802.4679</v>
      </c>
      <c r="G17" s="5">
        <f>'SEKTÖR (USD)'!G17*1.3015</f>
        <v>61195.228500000005</v>
      </c>
      <c r="H17" s="37">
        <f t="shared" si="1"/>
        <v>4.069149961646425</v>
      </c>
      <c r="I17" s="56">
        <f t="shared" si="2"/>
        <v>0.04438875078656707</v>
      </c>
    </row>
    <row r="18" spans="1:9" s="81" customFormat="1" ht="15.75">
      <c r="A18" s="53" t="s">
        <v>95</v>
      </c>
      <c r="B18" s="4">
        <f>'SEKTÖR (USD)'!B18*1.4264</f>
        <v>87007.54719999999</v>
      </c>
      <c r="C18" s="4">
        <f>'SEKTÖR (USD)'!C18*1.1729</f>
        <v>73635.8349</v>
      </c>
      <c r="D18" s="36">
        <f>(C18-B18)/B18*100</f>
        <v>-15.368451048577528</v>
      </c>
      <c r="E18" s="36">
        <f t="shared" si="0"/>
        <v>0.6662790183079478</v>
      </c>
      <c r="F18" s="4">
        <f>'SEKTÖR (USD)'!F18*1.4311</f>
        <v>663257.606</v>
      </c>
      <c r="G18" s="4">
        <f>'SEKTÖR (USD)'!G18*1.3015</f>
        <v>770637.6725000001</v>
      </c>
      <c r="H18" s="36">
        <f>(G18-F18)/F18*100</f>
        <v>16.189797980243604</v>
      </c>
      <c r="I18" s="54">
        <f t="shared" si="2"/>
        <v>0.5589920068905797</v>
      </c>
    </row>
    <row r="19" spans="1:9" ht="14.25">
      <c r="A19" s="55" t="s">
        <v>11</v>
      </c>
      <c r="B19" s="5">
        <f>'SEKTÖR (USD)'!B19*1.4264</f>
        <v>87007.54719999999</v>
      </c>
      <c r="C19" s="5">
        <f>'SEKTÖR (USD)'!C19*1.1729</f>
        <v>73635.8349</v>
      </c>
      <c r="D19" s="37">
        <f t="shared" si="3"/>
        <v>-15.368451048577528</v>
      </c>
      <c r="E19" s="37">
        <f t="shared" si="0"/>
        <v>0.6662790183079478</v>
      </c>
      <c r="F19" s="5">
        <f>'SEKTÖR (USD)'!F19*1.4311</f>
        <v>663257.606</v>
      </c>
      <c r="G19" s="5">
        <f>'SEKTÖR (USD)'!G19*1.3015</f>
        <v>770637.6725000001</v>
      </c>
      <c r="H19" s="37">
        <f aca="true" t="shared" si="4" ref="H19:H25">(G19-F19)/F19*100</f>
        <v>16.189797980243604</v>
      </c>
      <c r="I19" s="56">
        <f t="shared" si="2"/>
        <v>0.5589920068905797</v>
      </c>
    </row>
    <row r="20" spans="1:9" s="81" customFormat="1" ht="15.75">
      <c r="A20" s="53" t="s">
        <v>96</v>
      </c>
      <c r="B20" s="4">
        <f>'SEKTÖR (USD)'!B20*1.4264</f>
        <v>238123.216</v>
      </c>
      <c r="C20" s="4">
        <f>'SEKTÖR (USD)'!C20*1.1729</f>
        <v>224197.4892</v>
      </c>
      <c r="D20" s="36">
        <f t="shared" si="3"/>
        <v>-5.848118060021487</v>
      </c>
      <c r="E20" s="36">
        <f t="shared" si="0"/>
        <v>2.028605816911607</v>
      </c>
      <c r="F20" s="4">
        <f>'SEKTÖR (USD)'!F20*1.4311</f>
        <v>2221685.4352</v>
      </c>
      <c r="G20" s="4">
        <f>'SEKTÖR (USD)'!G20*1.3015</f>
        <v>2756319.3030000003</v>
      </c>
      <c r="H20" s="36">
        <f t="shared" si="4"/>
        <v>24.064336891683833</v>
      </c>
      <c r="I20" s="54">
        <f t="shared" si="2"/>
        <v>1.9993318699524305</v>
      </c>
    </row>
    <row r="21" spans="1:9" ht="15" thickBot="1">
      <c r="A21" s="55" t="s">
        <v>12</v>
      </c>
      <c r="B21" s="5">
        <f>'SEKTÖR (USD)'!B21*1.4264</f>
        <v>238123.216</v>
      </c>
      <c r="C21" s="5">
        <f>'SEKTÖR (USD)'!C21*1.1729</f>
        <v>224197.4892</v>
      </c>
      <c r="D21" s="37">
        <f t="shared" si="3"/>
        <v>-5.848118060021487</v>
      </c>
      <c r="E21" s="37">
        <f t="shared" si="0"/>
        <v>2.028605816911607</v>
      </c>
      <c r="F21" s="5">
        <f>'SEKTÖR (USD)'!F21*1.4311</f>
        <v>2221685.4352</v>
      </c>
      <c r="G21" s="5">
        <f>'SEKTÖR (USD)'!G21*1.3015</f>
        <v>2756319.3030000003</v>
      </c>
      <c r="H21" s="37">
        <f t="shared" si="4"/>
        <v>24.064336891683833</v>
      </c>
      <c r="I21" s="56">
        <f t="shared" si="2"/>
        <v>1.9993318699524305</v>
      </c>
    </row>
    <row r="22" spans="1:9" ht="18" thickBot="1" thickTop="1">
      <c r="A22" s="63" t="s">
        <v>13</v>
      </c>
      <c r="B22" s="74">
        <f>'SEKTÖR (USD)'!B22*1.4264</f>
        <v>10779076.576</v>
      </c>
      <c r="C22" s="74">
        <f>'SEKTÖR (USD)'!C22*1.1729</f>
        <v>9500830.141</v>
      </c>
      <c r="D22" s="75">
        <f t="shared" si="3"/>
        <v>-11.858589425424997</v>
      </c>
      <c r="E22" s="75">
        <f t="shared" si="0"/>
        <v>85.96634760850714</v>
      </c>
      <c r="F22" s="74">
        <f>'SEKTÖR (USD)'!F22*1.4311</f>
        <v>105801121.3919</v>
      </c>
      <c r="G22" s="74">
        <f>'SEKTÖR (USD)'!G22*1.3015</f>
        <v>119546302.06500001</v>
      </c>
      <c r="H22" s="75">
        <f t="shared" si="4"/>
        <v>12.991526452906124</v>
      </c>
      <c r="I22" s="75">
        <f t="shared" si="2"/>
        <v>86.71445699102102</v>
      </c>
    </row>
    <row r="23" spans="1:9" s="81" customFormat="1" ht="15.75">
      <c r="A23" s="53" t="s">
        <v>97</v>
      </c>
      <c r="B23" s="4">
        <f>'SEKTÖR (USD)'!B23*1.4264</f>
        <v>1091884.9512</v>
      </c>
      <c r="C23" s="4">
        <f>'SEKTÖR (USD)'!C23*1.1729</f>
        <v>840950.5336000001</v>
      </c>
      <c r="D23" s="36">
        <f t="shared" si="3"/>
        <v>-22.98176353875184</v>
      </c>
      <c r="E23" s="36">
        <f t="shared" si="0"/>
        <v>7.609171495556071</v>
      </c>
      <c r="F23" s="4">
        <f>'SEKTÖR (USD)'!F23*1.4311</f>
        <v>10733385.9545</v>
      </c>
      <c r="G23" s="4">
        <f>'SEKTÖR (USD)'!G23*1.3015</f>
        <v>11446783.605</v>
      </c>
      <c r="H23" s="36">
        <f t="shared" si="4"/>
        <v>6.646529375950612</v>
      </c>
      <c r="I23" s="54">
        <f t="shared" si="2"/>
        <v>8.303072595767933</v>
      </c>
    </row>
    <row r="24" spans="1:9" ht="14.25">
      <c r="A24" s="55" t="s">
        <v>14</v>
      </c>
      <c r="B24" s="5">
        <f>'SEKTÖR (USD)'!B24*1.4264</f>
        <v>751264.9103999999</v>
      </c>
      <c r="C24" s="5">
        <f>'SEKTÖR (USD)'!C24*1.1729</f>
        <v>604811.7495</v>
      </c>
      <c r="D24" s="37">
        <f t="shared" si="3"/>
        <v>-19.494210214346772</v>
      </c>
      <c r="E24" s="37">
        <f t="shared" si="0"/>
        <v>5.472517277290658</v>
      </c>
      <c r="F24" s="5">
        <f>'SEKTÖR (USD)'!F24*1.4311</f>
        <v>7980826.8188000005</v>
      </c>
      <c r="G24" s="5">
        <f>'SEKTÖR (USD)'!G24*1.3015</f>
        <v>8527149.479</v>
      </c>
      <c r="H24" s="37">
        <f t="shared" si="4"/>
        <v>6.845439358652127</v>
      </c>
      <c r="I24" s="56">
        <f t="shared" si="2"/>
        <v>6.185278205851233</v>
      </c>
    </row>
    <row r="25" spans="1:9" ht="14.25">
      <c r="A25" s="55" t="s">
        <v>15</v>
      </c>
      <c r="B25" s="5">
        <f>'SEKTÖR (USD)'!B25*1.4264</f>
        <v>230434.91999999998</v>
      </c>
      <c r="C25" s="5">
        <f>'SEKTÖR (USD)'!C25*1.1729</f>
        <v>123909.84760000001</v>
      </c>
      <c r="D25" s="37">
        <f t="shared" si="3"/>
        <v>-46.227834045291395</v>
      </c>
      <c r="E25" s="37">
        <f t="shared" si="0"/>
        <v>1.1211732946293438</v>
      </c>
      <c r="F25" s="5">
        <f>'SEKTÖR (USD)'!F25*1.4311</f>
        <v>1686575.6787</v>
      </c>
      <c r="G25" s="5">
        <f>'SEKTÖR (USD)'!G25*1.3015</f>
        <v>1613148.0795000002</v>
      </c>
      <c r="H25" s="37">
        <f t="shared" si="4"/>
        <v>-4.353649831865076</v>
      </c>
      <c r="I25" s="56">
        <f t="shared" si="2"/>
        <v>1.1701178316991625</v>
      </c>
    </row>
    <row r="26" spans="1:9" ht="14.25">
      <c r="A26" s="55" t="s">
        <v>16</v>
      </c>
      <c r="B26" s="5">
        <f>'SEKTÖR (USD)'!B26*1.4264</f>
        <v>110185.12079999999</v>
      </c>
      <c r="C26" s="5">
        <f>'SEKTÖR (USD)'!C26*1.1729</f>
        <v>112230.1094</v>
      </c>
      <c r="D26" s="37">
        <f>(C26-B26)/B26*100</f>
        <v>1.855957124838957</v>
      </c>
      <c r="E26" s="37">
        <f t="shared" si="0"/>
        <v>1.0154915363854398</v>
      </c>
      <c r="F26" s="5">
        <f>'SEKTÖR (USD)'!F26*1.4311</f>
        <v>1065983.457</v>
      </c>
      <c r="G26" s="5">
        <f>'SEKTÖR (USD)'!G26*1.3015</f>
        <v>1306486.0465000002</v>
      </c>
      <c r="H26" s="37">
        <f>(G26-F26)/F26*100</f>
        <v>22.561568654812646</v>
      </c>
      <c r="I26" s="56">
        <f t="shared" si="2"/>
        <v>0.9476765582175379</v>
      </c>
    </row>
    <row r="27" spans="1:9" s="81" customFormat="1" ht="15.75">
      <c r="A27" s="53" t="s">
        <v>98</v>
      </c>
      <c r="B27" s="4">
        <f>'SEKTÖR (USD)'!B27*1.4264</f>
        <v>1187948.7119999998</v>
      </c>
      <c r="C27" s="4">
        <f>'SEKTÖR (USD)'!C27*1.1729</f>
        <v>1270623.6822000002</v>
      </c>
      <c r="D27" s="36">
        <f t="shared" si="3"/>
        <v>6.95947302815884</v>
      </c>
      <c r="E27" s="36">
        <f t="shared" si="0"/>
        <v>11.496982423907383</v>
      </c>
      <c r="F27" s="4">
        <f>'SEKTÖR (USD)'!F27*1.4311</f>
        <v>12566579.259300001</v>
      </c>
      <c r="G27" s="4">
        <f>'SEKTÖR (USD)'!G27*1.3015</f>
        <v>13616594.948</v>
      </c>
      <c r="H27" s="36">
        <f aca="true" t="shared" si="5" ref="H27:H41">(G27-F27)/F27*100</f>
        <v>8.355620627012932</v>
      </c>
      <c r="I27" s="54">
        <f t="shared" si="2"/>
        <v>9.876973328213005</v>
      </c>
    </row>
    <row r="28" spans="1:9" ht="14.25">
      <c r="A28" s="55" t="s">
        <v>17</v>
      </c>
      <c r="B28" s="5">
        <f>'SEKTÖR (USD)'!B28*1.4264</f>
        <v>1187948.7119999998</v>
      </c>
      <c r="C28" s="5">
        <f>'SEKTÖR (USD)'!C28*1.1729</f>
        <v>1270623.6822000002</v>
      </c>
      <c r="D28" s="37">
        <f t="shared" si="3"/>
        <v>6.95947302815884</v>
      </c>
      <c r="E28" s="37">
        <f t="shared" si="0"/>
        <v>11.496982423907383</v>
      </c>
      <c r="F28" s="5">
        <f>'SEKTÖR (USD)'!F28*1.4311</f>
        <v>12566579.259300001</v>
      </c>
      <c r="G28" s="5">
        <f>'SEKTÖR (USD)'!G28*1.3015</f>
        <v>13616594.948</v>
      </c>
      <c r="H28" s="37">
        <f t="shared" si="5"/>
        <v>8.355620627012932</v>
      </c>
      <c r="I28" s="56">
        <f t="shared" si="2"/>
        <v>9.876973328213005</v>
      </c>
    </row>
    <row r="29" spans="1:9" s="81" customFormat="1" ht="15.75">
      <c r="A29" s="53" t="s">
        <v>99</v>
      </c>
      <c r="B29" s="4">
        <f>'SEKTÖR (USD)'!B29*1.4264</f>
        <v>8499242.9128</v>
      </c>
      <c r="C29" s="4">
        <f>'SEKTÖR (USD)'!C29*1.1729</f>
        <v>7389254.752300001</v>
      </c>
      <c r="D29" s="36">
        <f t="shared" si="3"/>
        <v>-13.059847469806257</v>
      </c>
      <c r="E29" s="36">
        <f t="shared" si="0"/>
        <v>66.8601830762943</v>
      </c>
      <c r="F29" s="4">
        <f>'SEKTÖR (USD)'!F29*1.4311</f>
        <v>82501156.1781</v>
      </c>
      <c r="G29" s="4">
        <f>'SEKTÖR (USD)'!G29*1.3015</f>
        <v>94482922.2105</v>
      </c>
      <c r="H29" s="36">
        <f t="shared" si="5"/>
        <v>14.523149235065588</v>
      </c>
      <c r="I29" s="54">
        <f t="shared" si="2"/>
        <v>68.53441012298022</v>
      </c>
    </row>
    <row r="30" spans="1:9" ht="14.25">
      <c r="A30" s="55" t="s">
        <v>18</v>
      </c>
      <c r="B30" s="5">
        <f>'SEKTÖR (USD)'!B30*1.4264</f>
        <v>2027219.6496</v>
      </c>
      <c r="C30" s="5">
        <f>'SEKTÖR (USD)'!C30*1.1729</f>
        <v>1533502.2405</v>
      </c>
      <c r="D30" s="37">
        <f t="shared" si="3"/>
        <v>-24.35441118565605</v>
      </c>
      <c r="E30" s="37">
        <f t="shared" si="0"/>
        <v>13.87558610234999</v>
      </c>
      <c r="F30" s="5">
        <f>'SEKTÖR (USD)'!F30*1.4311</f>
        <v>20015367.4622</v>
      </c>
      <c r="G30" s="5">
        <f>'SEKTÖR (USD)'!G30*1.3015</f>
        <v>20887846.384000003</v>
      </c>
      <c r="H30" s="37">
        <f t="shared" si="5"/>
        <v>4.359045235855507</v>
      </c>
      <c r="I30" s="56">
        <f t="shared" si="2"/>
        <v>15.151269638734535</v>
      </c>
    </row>
    <row r="31" spans="1:9" ht="14.25">
      <c r="A31" s="55" t="s">
        <v>19</v>
      </c>
      <c r="B31" s="5">
        <f>'SEKTÖR (USD)'!B31*1.4264</f>
        <v>2361245.4431999996</v>
      </c>
      <c r="C31" s="5">
        <f>'SEKTÖR (USD)'!C31*1.1729</f>
        <v>2388047.858</v>
      </c>
      <c r="D31" s="37">
        <f t="shared" si="3"/>
        <v>1.1350965176952248</v>
      </c>
      <c r="E31" s="37">
        <f t="shared" si="0"/>
        <v>21.60776997587403</v>
      </c>
      <c r="F31" s="5">
        <f>'SEKTÖR (USD)'!F31*1.4311</f>
        <v>22509077.8165</v>
      </c>
      <c r="G31" s="5">
        <f>'SEKTÖR (USD)'!G31*1.3015</f>
        <v>27664889.637000002</v>
      </c>
      <c r="H31" s="37">
        <f t="shared" si="5"/>
        <v>22.905477792255873</v>
      </c>
      <c r="I31" s="56">
        <f t="shared" si="2"/>
        <v>20.06708564924592</v>
      </c>
    </row>
    <row r="32" spans="1:9" ht="14.25">
      <c r="A32" s="55" t="s">
        <v>38</v>
      </c>
      <c r="B32" s="5">
        <f>'SEKTÖR (USD)'!B32*1.4264</f>
        <v>1199067.5</v>
      </c>
      <c r="C32" s="5">
        <f>'SEKTÖR (USD)'!C32*1.1729</f>
        <v>971663.2012</v>
      </c>
      <c r="D32" s="37">
        <f t="shared" si="3"/>
        <v>-18.96509569311152</v>
      </c>
      <c r="E32" s="37">
        <f t="shared" si="0"/>
        <v>8.791898736541574</v>
      </c>
      <c r="F32" s="5">
        <f>'SEKTÖR (USD)'!F32*1.4311</f>
        <v>11537812.9889</v>
      </c>
      <c r="G32" s="5">
        <f>'SEKTÖR (USD)'!G32*1.3015</f>
        <v>11833133.88</v>
      </c>
      <c r="H32" s="37">
        <f t="shared" si="5"/>
        <v>2.5595915914403817</v>
      </c>
      <c r="I32" s="56">
        <f t="shared" si="2"/>
        <v>8.583316766656138</v>
      </c>
    </row>
    <row r="33" spans="1:9" ht="14.25">
      <c r="A33" s="55" t="s">
        <v>37</v>
      </c>
      <c r="B33" s="5">
        <f>'SEKTÖR (USD)'!B33*1.4264</f>
        <v>627777.1832</v>
      </c>
      <c r="C33" s="5">
        <f>'SEKTÖR (USD)'!C33*1.1729</f>
        <v>599716.6719000001</v>
      </c>
      <c r="D33" s="37">
        <f t="shared" si="3"/>
        <v>-4.469820192725969</v>
      </c>
      <c r="E33" s="37">
        <f t="shared" si="0"/>
        <v>5.426415494019769</v>
      </c>
      <c r="F33" s="5">
        <f>'SEKTÖR (USD)'!F33*1.4311</f>
        <v>5548167.1905000005</v>
      </c>
      <c r="G33" s="5">
        <f>'SEKTÖR (USD)'!G33*1.3015</f>
        <v>7226361.3995</v>
      </c>
      <c r="H33" s="37">
        <f t="shared" si="5"/>
        <v>30.24772238070859</v>
      </c>
      <c r="I33" s="56">
        <f t="shared" si="2"/>
        <v>5.241734741722119</v>
      </c>
    </row>
    <row r="34" spans="1:9" ht="14.25">
      <c r="A34" s="55" t="s">
        <v>20</v>
      </c>
      <c r="B34" s="5">
        <f>'SEKTÖR (USD)'!B34*1.4264</f>
        <v>570858.1176</v>
      </c>
      <c r="C34" s="5">
        <f>'SEKTÖR (USD)'!C34*1.1729</f>
        <v>460627.1525</v>
      </c>
      <c r="D34" s="37">
        <f>(C34-B34)/B34*100</f>
        <v>-19.30969564967083</v>
      </c>
      <c r="E34" s="37">
        <f t="shared" si="0"/>
        <v>4.167891997021213</v>
      </c>
      <c r="F34" s="5">
        <f>'SEKTÖR (USD)'!F34*1.4311</f>
        <v>5817825.0702</v>
      </c>
      <c r="G34" s="5">
        <f>'SEKTÖR (USD)'!G34*1.3015</f>
        <v>6752910.840000001</v>
      </c>
      <c r="H34" s="37">
        <f t="shared" si="5"/>
        <v>16.07277218749128</v>
      </c>
      <c r="I34" s="56">
        <f t="shared" si="2"/>
        <v>4.898311252496873</v>
      </c>
    </row>
    <row r="35" spans="1:9" ht="14.25">
      <c r="A35" s="55" t="s">
        <v>102</v>
      </c>
      <c r="B35" s="5">
        <f>'SEKTÖR (USD)'!B35*1.4264</f>
        <v>1280777.3975999998</v>
      </c>
      <c r="C35" s="5">
        <f>'SEKTÖR (USD)'!C35*1.1729</f>
        <v>1047140.4891</v>
      </c>
      <c r="D35" s="37">
        <f t="shared" si="3"/>
        <v>-18.24180446483543</v>
      </c>
      <c r="E35" s="37">
        <f t="shared" si="0"/>
        <v>9.474839771363172</v>
      </c>
      <c r="F35" s="5">
        <f>'SEKTÖR (USD)'!F35*1.4311</f>
        <v>12411337.8246</v>
      </c>
      <c r="G35" s="5">
        <f>'SEKTÖR (USD)'!G35*1.3015</f>
        <v>14822951.3935</v>
      </c>
      <c r="H35" s="37">
        <f t="shared" si="5"/>
        <v>19.43073021604521</v>
      </c>
      <c r="I35" s="56">
        <f t="shared" si="2"/>
        <v>10.752019584786233</v>
      </c>
    </row>
    <row r="36" spans="1:9" ht="14.25">
      <c r="A36" s="55" t="s">
        <v>21</v>
      </c>
      <c r="B36" s="5">
        <f>'SEKTÖR (USD)'!B36*1.4264</f>
        <v>254181.6272</v>
      </c>
      <c r="C36" s="5">
        <f>'SEKTÖR (USD)'!C36*1.1729</f>
        <v>245925.4617</v>
      </c>
      <c r="D36" s="37">
        <f>(C36-B36)/B36*100</f>
        <v>-3.2481362209172193</v>
      </c>
      <c r="E36" s="37">
        <f t="shared" si="0"/>
        <v>2.2252069990233085</v>
      </c>
      <c r="F36" s="5">
        <f>'SEKTÖR (USD)'!F36*1.4311</f>
        <v>2927983.3737</v>
      </c>
      <c r="G36" s="5">
        <f>'SEKTÖR (USD)'!G36*1.3015</f>
        <v>3296473.0390000003</v>
      </c>
      <c r="H36" s="37">
        <f t="shared" si="5"/>
        <v>12.585101015595992</v>
      </c>
      <c r="I36" s="56">
        <f t="shared" si="2"/>
        <v>2.391139371312396</v>
      </c>
    </row>
    <row r="37" spans="1:9" ht="14.25">
      <c r="A37" s="55" t="s">
        <v>106</v>
      </c>
      <c r="B37" s="5">
        <f>'SEKTÖR (USD)'!B37*1.4264</f>
        <v>172928.1776</v>
      </c>
      <c r="C37" s="5">
        <f>'SEKTÖR (USD)'!C37*1.1729</f>
        <v>138171.1387</v>
      </c>
      <c r="D37" s="37">
        <f>(C37-B37)/B37*100</f>
        <v>-20.09911824803732</v>
      </c>
      <c r="E37" s="37">
        <f t="shared" si="0"/>
        <v>1.2502137142404735</v>
      </c>
      <c r="F37" s="5">
        <f>'SEKTÖR (USD)'!F37*1.4311</f>
        <v>1677884.6084</v>
      </c>
      <c r="G37" s="5">
        <f>'SEKTÖR (USD)'!G37*1.3015</f>
        <v>1924689.4360000002</v>
      </c>
      <c r="H37" s="37">
        <f t="shared" si="5"/>
        <v>14.709284915328519</v>
      </c>
      <c r="I37" s="56">
        <f t="shared" si="2"/>
        <v>1.3960983856142042</v>
      </c>
    </row>
    <row r="38" spans="1:9" ht="15" thickBot="1">
      <c r="A38" s="55" t="s">
        <v>100</v>
      </c>
      <c r="B38" s="5">
        <f>'SEKTÖR (USD)'!B38*1.4264</f>
        <v>5189.2432</v>
      </c>
      <c r="C38" s="5">
        <f>'SEKTÖR (USD)'!C38*1.1729</f>
        <v>4460.5387</v>
      </c>
      <c r="D38" s="37">
        <f t="shared" si="3"/>
        <v>-14.042596808721546</v>
      </c>
      <c r="E38" s="37">
        <f t="shared" si="0"/>
        <v>0.04036028586077197</v>
      </c>
      <c r="F38" s="5">
        <f>'SEKTÖR (USD)'!F38*1.4311</f>
        <v>55698.412000000004</v>
      </c>
      <c r="G38" s="5">
        <f>'SEKTÖR (USD)'!G38*1.3015</f>
        <v>73668.80450000001</v>
      </c>
      <c r="H38" s="37">
        <f t="shared" si="5"/>
        <v>32.26374299504267</v>
      </c>
      <c r="I38" s="56">
        <f t="shared" si="2"/>
        <v>0.05343662053153101</v>
      </c>
    </row>
    <row r="39" spans="1:9" ht="18" thickBot="1" thickTop="1">
      <c r="A39" s="63" t="s">
        <v>22</v>
      </c>
      <c r="B39" s="74">
        <f>'SEKTÖR (USD)'!B39*1.4264</f>
        <v>304049.9976</v>
      </c>
      <c r="C39" s="74">
        <f>'SEKTÖR (USD)'!C39*1.1729</f>
        <v>250958.3756</v>
      </c>
      <c r="D39" s="75">
        <f t="shared" si="3"/>
        <v>-17.461477526418502</v>
      </c>
      <c r="E39" s="75">
        <f t="shared" si="0"/>
        <v>2.2707463065774953</v>
      </c>
      <c r="F39" s="74">
        <f>'SEKTÖR (USD)'!F39*1.4311</f>
        <v>2977394.9634000002</v>
      </c>
      <c r="G39" s="74">
        <f>'SEKTÖR (USD)'!G39*1.3015</f>
        <v>3534208.9335000003</v>
      </c>
      <c r="H39" s="75">
        <f t="shared" si="5"/>
        <v>18.70138080250371</v>
      </c>
      <c r="I39" s="75">
        <f t="shared" si="2"/>
        <v>2.563584178410095</v>
      </c>
    </row>
    <row r="40" spans="1:9" ht="14.25">
      <c r="A40" s="55" t="s">
        <v>107</v>
      </c>
      <c r="B40" s="5">
        <f>'SEKTÖR (USD)'!B40*1.4264</f>
        <v>304049.9976</v>
      </c>
      <c r="C40" s="5">
        <f>'SEKTÖR (USD)'!C40*1.1729</f>
        <v>250958.3756</v>
      </c>
      <c r="D40" s="37">
        <f t="shared" si="3"/>
        <v>-17.461477526418502</v>
      </c>
      <c r="E40" s="37">
        <f t="shared" si="0"/>
        <v>2.2707463065774953</v>
      </c>
      <c r="F40" s="5">
        <f>'SEKTÖR (USD)'!F40*1.4311</f>
        <v>2977394.9634000002</v>
      </c>
      <c r="G40" s="5">
        <f>'SEKTÖR (USD)'!G40*1.3015</f>
        <v>3534208.9335000003</v>
      </c>
      <c r="H40" s="37">
        <f t="shared" si="5"/>
        <v>18.70138080250371</v>
      </c>
      <c r="I40" s="56">
        <f t="shared" si="2"/>
        <v>2.563584178410095</v>
      </c>
    </row>
    <row r="41" spans="1:9" s="50" customFormat="1" ht="18.75" thickBot="1">
      <c r="A41" s="57" t="s">
        <v>23</v>
      </c>
      <c r="B41" s="58">
        <f>'SEKTÖR (USD)'!B41*1.4264</f>
        <v>12481944.2768</v>
      </c>
      <c r="C41" s="58">
        <f>'SEKTÖR (USD)'!C41*1.1729</f>
        <v>11051801.554100001</v>
      </c>
      <c r="D41" s="59">
        <f t="shared" si="3"/>
        <v>-11.457691934726729</v>
      </c>
      <c r="E41" s="60">
        <f t="shared" si="0"/>
        <v>100</v>
      </c>
      <c r="F41" s="58">
        <f>'SEKTÖR (USD)'!F41*1.4311</f>
        <v>122752093.0284</v>
      </c>
      <c r="G41" s="58">
        <f>'SEKTÖR (USD)'!G41*1.3015</f>
        <v>137862020.029</v>
      </c>
      <c r="H41" s="59">
        <f t="shared" si="5"/>
        <v>12.309302943701471</v>
      </c>
      <c r="I41" s="60">
        <f t="shared" si="2"/>
        <v>100</v>
      </c>
    </row>
    <row r="43" ht="12.75">
      <c r="A43" s="81" t="s">
        <v>140</v>
      </c>
    </row>
    <row r="44" ht="12.75">
      <c r="A44" s="6"/>
    </row>
  </sheetData>
  <mergeCells count="3">
    <mergeCell ref="B6:E6"/>
    <mergeCell ref="A5:I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1"/>
  <dimension ref="A1:E44"/>
  <sheetViews>
    <sheetView zoomScale="70" zoomScaleNormal="70" workbookViewId="0" topLeftCell="A4">
      <selection activeCell="C27" sqref="C27"/>
    </sheetView>
  </sheetViews>
  <sheetFormatPr defaultColWidth="9.140625" defaultRowHeight="12.75"/>
  <cols>
    <col min="1" max="1" width="48.7109375" style="1" customWidth="1"/>
    <col min="2" max="5" width="19.2812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08" t="s">
        <v>141</v>
      </c>
      <c r="B5" s="109"/>
      <c r="C5" s="109"/>
      <c r="D5" s="109"/>
      <c r="E5" s="110"/>
    </row>
    <row r="6" spans="1:5" ht="50.25" customHeight="1" thickBot="1" thickTop="1">
      <c r="A6" s="51"/>
      <c r="B6" s="111" t="s">
        <v>153</v>
      </c>
      <c r="C6" s="112"/>
      <c r="D6" s="111" t="s">
        <v>154</v>
      </c>
      <c r="E6" s="112"/>
    </row>
    <row r="7" spans="1:5" ht="31.5" thickBot="1" thickTop="1">
      <c r="A7" s="52" t="s">
        <v>1</v>
      </c>
      <c r="B7" s="34" t="s">
        <v>142</v>
      </c>
      <c r="C7" s="35" t="s">
        <v>143</v>
      </c>
      <c r="D7" s="34" t="s">
        <v>142</v>
      </c>
      <c r="E7" s="35" t="s">
        <v>143</v>
      </c>
    </row>
    <row r="8" spans="1:5" ht="18" thickBot="1" thickTop="1">
      <c r="A8" s="73" t="s">
        <v>2</v>
      </c>
      <c r="B8" s="75">
        <v>13.023026258765755</v>
      </c>
      <c r="C8" s="75">
        <v>-7.063441181361208</v>
      </c>
      <c r="D8" s="75">
        <v>16.31536364399819</v>
      </c>
      <c r="E8" s="76">
        <v>5.781878123585802</v>
      </c>
    </row>
    <row r="9" spans="1:5" s="81" customFormat="1" ht="15.75">
      <c r="A9" s="77" t="s">
        <v>94</v>
      </c>
      <c r="B9" s="79">
        <v>13.51385102640543</v>
      </c>
      <c r="C9" s="79">
        <v>-6.659845857493736</v>
      </c>
      <c r="D9" s="79">
        <v>11.603030795414082</v>
      </c>
      <c r="E9" s="80">
        <v>1.4962927679627247</v>
      </c>
    </row>
    <row r="10" spans="1:5" ht="14.25">
      <c r="A10" s="55" t="s">
        <v>3</v>
      </c>
      <c r="B10" s="37">
        <v>19.590769824095304</v>
      </c>
      <c r="C10" s="37">
        <v>-1.6629178865105203</v>
      </c>
      <c r="D10" s="37">
        <v>8.580043286927951</v>
      </c>
      <c r="E10" s="56">
        <v>-1.2529338704935036</v>
      </c>
    </row>
    <row r="11" spans="1:5" ht="14.25">
      <c r="A11" s="55" t="s">
        <v>4</v>
      </c>
      <c r="B11" s="37">
        <v>11.45053927230322</v>
      </c>
      <c r="C11" s="37">
        <v>-8.35646556892565</v>
      </c>
      <c r="D11" s="37">
        <v>27.864995068364312</v>
      </c>
      <c r="E11" s="56">
        <v>16.28557828347158</v>
      </c>
    </row>
    <row r="12" spans="1:5" ht="14.25">
      <c r="A12" s="55" t="s">
        <v>5</v>
      </c>
      <c r="B12" s="37">
        <v>5.866647680751842</v>
      </c>
      <c r="C12" s="37">
        <v>-12.947987195209024</v>
      </c>
      <c r="D12" s="37">
        <v>22.844826527479274</v>
      </c>
      <c r="E12" s="56">
        <v>11.720034746358946</v>
      </c>
    </row>
    <row r="13" spans="1:5" ht="14.25">
      <c r="A13" s="55" t="s">
        <v>6</v>
      </c>
      <c r="B13" s="37">
        <v>10.894936234579038</v>
      </c>
      <c r="C13" s="37">
        <v>-8.813326759998752</v>
      </c>
      <c r="D13" s="37">
        <v>23.84698140168956</v>
      </c>
      <c r="E13" s="56">
        <v>12.631434766472635</v>
      </c>
    </row>
    <row r="14" spans="1:5" ht="14.25">
      <c r="A14" s="55" t="s">
        <v>7</v>
      </c>
      <c r="B14" s="37">
        <v>31.846399762090627</v>
      </c>
      <c r="C14" s="37">
        <v>8.414639849240123</v>
      </c>
      <c r="D14" s="37">
        <v>3.6106473310117826</v>
      </c>
      <c r="E14" s="56">
        <v>-5.772302773173187</v>
      </c>
    </row>
    <row r="15" spans="1:5" ht="14.25">
      <c r="A15" s="55" t="s">
        <v>8</v>
      </c>
      <c r="B15" s="37">
        <v>-8.124352331606218</v>
      </c>
      <c r="C15" s="37">
        <v>-24.45250480211786</v>
      </c>
      <c r="D15" s="37">
        <v>-8.616885809049988</v>
      </c>
      <c r="E15" s="56">
        <v>-16.892514066437386</v>
      </c>
    </row>
    <row r="16" spans="1:5" ht="14.25">
      <c r="A16" s="55" t="s">
        <v>9</v>
      </c>
      <c r="B16" s="37">
        <v>-20.74875486544176</v>
      </c>
      <c r="C16" s="37">
        <v>-34.833296818337516</v>
      </c>
      <c r="D16" s="37">
        <v>-5.991211601973073</v>
      </c>
      <c r="E16" s="56">
        <v>-14.504620152307973</v>
      </c>
    </row>
    <row r="17" spans="1:5" ht="14.25">
      <c r="A17" s="55" t="s">
        <v>10</v>
      </c>
      <c r="B17" s="37">
        <v>6.808113779435766</v>
      </c>
      <c r="C17" s="37">
        <v>-12.173838578308867</v>
      </c>
      <c r="D17" s="37">
        <v>14.432086446494196</v>
      </c>
      <c r="E17" s="56">
        <v>4.069149961646425</v>
      </c>
    </row>
    <row r="18" spans="1:5" s="81" customFormat="1" ht="15.75">
      <c r="A18" s="53" t="s">
        <v>95</v>
      </c>
      <c r="B18" s="36">
        <v>2.9230466572674514</v>
      </c>
      <c r="C18" s="36">
        <v>-15.368451048577528</v>
      </c>
      <c r="D18" s="36">
        <v>27.75967721054676</v>
      </c>
      <c r="E18" s="54">
        <v>16.189797980243604</v>
      </c>
    </row>
    <row r="19" spans="1:5" ht="14.25">
      <c r="A19" s="55" t="s">
        <v>11</v>
      </c>
      <c r="B19" s="37">
        <v>2.9230466572674514</v>
      </c>
      <c r="C19" s="37">
        <v>-15.368451048577528</v>
      </c>
      <c r="D19" s="37">
        <v>27.75967721054676</v>
      </c>
      <c r="E19" s="56">
        <v>16.189797980243604</v>
      </c>
    </row>
    <row r="20" spans="1:5" s="81" customFormat="1" ht="15.75">
      <c r="A20" s="53" t="s">
        <v>96</v>
      </c>
      <c r="B20" s="36">
        <v>14.5010183299389</v>
      </c>
      <c r="C20" s="36">
        <v>-5.848118060021487</v>
      </c>
      <c r="D20" s="36">
        <v>36.418342317086996</v>
      </c>
      <c r="E20" s="54">
        <v>24.064336891683833</v>
      </c>
    </row>
    <row r="21" spans="1:5" ht="15" thickBot="1">
      <c r="A21" s="55" t="s">
        <v>12</v>
      </c>
      <c r="B21" s="37">
        <v>14.5010183299389</v>
      </c>
      <c r="C21" s="37">
        <v>-5.848118060021487</v>
      </c>
      <c r="D21" s="37">
        <v>36.418342317086996</v>
      </c>
      <c r="E21" s="56">
        <v>24.064336891683833</v>
      </c>
    </row>
    <row r="22" spans="1:5" ht="18" thickBot="1" thickTop="1">
      <c r="A22" s="63" t="s">
        <v>13</v>
      </c>
      <c r="B22" s="75">
        <v>7.191498033569587</v>
      </c>
      <c r="C22" s="75">
        <v>-11.858589425424997</v>
      </c>
      <c r="D22" s="75">
        <v>24.242930085865495</v>
      </c>
      <c r="E22" s="76">
        <v>12.991526452906124</v>
      </c>
    </row>
    <row r="23" spans="1:5" s="81" customFormat="1" ht="15.75">
      <c r="A23" s="53" t="s">
        <v>97</v>
      </c>
      <c r="B23" s="36">
        <v>-6.3357383508190255</v>
      </c>
      <c r="C23" s="36">
        <v>-22.98176353875184</v>
      </c>
      <c r="D23" s="36">
        <v>17.266114629214695</v>
      </c>
      <c r="E23" s="54">
        <v>6.646529375950612</v>
      </c>
    </row>
    <row r="24" spans="1:5" ht="14.25">
      <c r="A24" s="55" t="s">
        <v>14</v>
      </c>
      <c r="B24" s="37">
        <v>-2.0944167872318613</v>
      </c>
      <c r="C24" s="37">
        <v>-19.494210214346772</v>
      </c>
      <c r="D24" s="37">
        <v>17.48483155295203</v>
      </c>
      <c r="E24" s="56">
        <v>6.845439358652127</v>
      </c>
    </row>
    <row r="25" spans="1:5" ht="14.25">
      <c r="A25" s="55" t="s">
        <v>15</v>
      </c>
      <c r="B25" s="37">
        <v>-34.60600433302383</v>
      </c>
      <c r="C25" s="37">
        <v>-46.227834045291395</v>
      </c>
      <c r="D25" s="37">
        <v>5.170566058868901</v>
      </c>
      <c r="E25" s="56">
        <v>-4.353649831865076</v>
      </c>
    </row>
    <row r="26" spans="1:5" ht="14.25">
      <c r="A26" s="55" t="s">
        <v>16</v>
      </c>
      <c r="B26" s="37">
        <v>23.870182660815306</v>
      </c>
      <c r="C26" s="37">
        <v>1.855957124838957</v>
      </c>
      <c r="D26" s="37">
        <v>34.765932310336034</v>
      </c>
      <c r="E26" s="56">
        <v>22.561568654812646</v>
      </c>
    </row>
    <row r="27" spans="1:5" s="81" customFormat="1" ht="15.75">
      <c r="A27" s="53" t="s">
        <v>98</v>
      </c>
      <c r="B27" s="36">
        <v>30.076726342710998</v>
      </c>
      <c r="C27" s="36">
        <v>6.95947302815884</v>
      </c>
      <c r="D27" s="36">
        <v>19.145392761673616</v>
      </c>
      <c r="E27" s="54">
        <v>8.355620627012932</v>
      </c>
    </row>
    <row r="28" spans="1:5" ht="14.25">
      <c r="A28" s="55" t="s">
        <v>17</v>
      </c>
      <c r="B28" s="37">
        <v>30.076726342710998</v>
      </c>
      <c r="C28" s="37">
        <v>6.95947302815884</v>
      </c>
      <c r="D28" s="37">
        <v>19.145392761673616</v>
      </c>
      <c r="E28" s="56">
        <v>8.355620627012932</v>
      </c>
    </row>
    <row r="29" spans="1:5" s="81" customFormat="1" ht="15.75">
      <c r="A29" s="53" t="s">
        <v>99</v>
      </c>
      <c r="B29" s="36">
        <v>5.73061093790462</v>
      </c>
      <c r="C29" s="36">
        <v>-13.059847469806257</v>
      </c>
      <c r="D29" s="36">
        <v>25.927067898810886</v>
      </c>
      <c r="E29" s="54">
        <v>14.523149235065588</v>
      </c>
    </row>
    <row r="30" spans="1:5" ht="14.25">
      <c r="A30" s="55" t="s">
        <v>18</v>
      </c>
      <c r="B30" s="37">
        <v>-8.005057647898205</v>
      </c>
      <c r="C30" s="37">
        <v>-24.35441118565605</v>
      </c>
      <c r="D30" s="37">
        <v>14.750848741477371</v>
      </c>
      <c r="E30" s="56">
        <v>4.359045235855507</v>
      </c>
    </row>
    <row r="31" spans="1:5" ht="14.25">
      <c r="A31" s="55" t="s">
        <v>19</v>
      </c>
      <c r="B31" s="37">
        <v>22.993521760457366</v>
      </c>
      <c r="C31" s="37">
        <v>1.1350965176952248</v>
      </c>
      <c r="D31" s="37">
        <v>35.14408702919506</v>
      </c>
      <c r="E31" s="56">
        <v>22.905477792255873</v>
      </c>
    </row>
    <row r="32" spans="1:5" ht="14.25">
      <c r="A32" s="55" t="s">
        <v>38</v>
      </c>
      <c r="B32" s="37">
        <v>-1.4509442379182156</v>
      </c>
      <c r="C32" s="37">
        <v>-18.96509569311152</v>
      </c>
      <c r="D32" s="37">
        <v>12.772210162512735</v>
      </c>
      <c r="E32" s="56">
        <v>2.5595915914403817</v>
      </c>
    </row>
    <row r="33" spans="1:5" ht="14.25">
      <c r="A33" s="55" t="s">
        <v>37</v>
      </c>
      <c r="B33" s="37">
        <v>16.177209034952387</v>
      </c>
      <c r="C33" s="37">
        <v>-4.469820192725969</v>
      </c>
      <c r="D33" s="37">
        <v>43.217453322345044</v>
      </c>
      <c r="E33" s="56">
        <v>30.24772238070859</v>
      </c>
    </row>
    <row r="34" spans="1:5" ht="14.25">
      <c r="A34" s="55" t="s">
        <v>20</v>
      </c>
      <c r="B34" s="37">
        <v>-1.8700229130279429</v>
      </c>
      <c r="C34" s="37">
        <v>-19.30969564967083</v>
      </c>
      <c r="D34" s="37">
        <v>27.630998292369384</v>
      </c>
      <c r="E34" s="56">
        <v>16.07277218749128</v>
      </c>
    </row>
    <row r="35" spans="1:5" ht="14.25">
      <c r="A35" s="55" t="s">
        <v>102</v>
      </c>
      <c r="B35" s="37">
        <v>-0.5713273839553896</v>
      </c>
      <c r="C35" s="37">
        <v>-18.24180446483543</v>
      </c>
      <c r="D35" s="37">
        <v>31.323333086578792</v>
      </c>
      <c r="E35" s="56">
        <v>19.43073021604521</v>
      </c>
    </row>
    <row r="36" spans="1:5" ht="14.25">
      <c r="A36" s="55" t="s">
        <v>21</v>
      </c>
      <c r="B36" s="37">
        <v>17.662936733296668</v>
      </c>
      <c r="C36" s="37">
        <v>-3.2481362209172193</v>
      </c>
      <c r="D36" s="37">
        <v>23.79603385587353</v>
      </c>
      <c r="E36" s="56">
        <v>12.585101015595992</v>
      </c>
    </row>
    <row r="37" spans="1:5" ht="14.25">
      <c r="A37" s="55" t="s">
        <v>106</v>
      </c>
      <c r="B37" s="37">
        <v>-2.830064173416698</v>
      </c>
      <c r="C37" s="37">
        <v>-20.09911824803732</v>
      </c>
      <c r="D37" s="37">
        <v>26.13173848814954</v>
      </c>
      <c r="E37" s="56">
        <v>14.709284915328519</v>
      </c>
    </row>
    <row r="38" spans="1:5" ht="15" thickBot="1">
      <c r="A38" s="55" t="s">
        <v>100</v>
      </c>
      <c r="B38" s="37">
        <v>4.535459043430457</v>
      </c>
      <c r="C38" s="37">
        <v>-14.042596808721546</v>
      </c>
      <c r="D38" s="37">
        <v>45.43422404933196</v>
      </c>
      <c r="E38" s="56">
        <v>32.26374299504267</v>
      </c>
    </row>
    <row r="39" spans="1:5" ht="18" thickBot="1" thickTop="1">
      <c r="A39" s="63" t="s">
        <v>22</v>
      </c>
      <c r="B39" s="75">
        <v>0.37765236279021763</v>
      </c>
      <c r="C39" s="75">
        <v>-17.461477526418502</v>
      </c>
      <c r="D39" s="75">
        <v>30.52135694695587</v>
      </c>
      <c r="E39" s="76">
        <v>18.70138080250371</v>
      </c>
    </row>
    <row r="40" spans="1:5" ht="14.25">
      <c r="A40" s="55" t="s">
        <v>107</v>
      </c>
      <c r="B40" s="37">
        <v>0.37765236279021763</v>
      </c>
      <c r="C40" s="37">
        <v>-17.461477526418502</v>
      </c>
      <c r="D40" s="37">
        <v>30.52135694695587</v>
      </c>
      <c r="E40" s="56">
        <v>18.70138080250371</v>
      </c>
    </row>
    <row r="41" spans="1:5" s="50" customFormat="1" ht="18.75" thickBot="1">
      <c r="A41" s="57" t="s">
        <v>23</v>
      </c>
      <c r="B41" s="59">
        <v>7.6790418827741265</v>
      </c>
      <c r="C41" s="59">
        <v>-11.457691934726729</v>
      </c>
      <c r="D41" s="59">
        <v>23.49277252610923</v>
      </c>
      <c r="E41" s="96">
        <v>12.309302943701471</v>
      </c>
    </row>
    <row r="43" ht="12.75">
      <c r="A43" s="81" t="s">
        <v>140</v>
      </c>
    </row>
    <row r="44" ht="12.75">
      <c r="A44" s="6"/>
    </row>
  </sheetData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3"/>
  <dimension ref="A2:I23"/>
  <sheetViews>
    <sheetView zoomScale="75" zoomScaleNormal="75" workbookViewId="0" topLeftCell="A1">
      <selection activeCell="C11" sqref="C11"/>
    </sheetView>
  </sheetViews>
  <sheetFormatPr defaultColWidth="9.140625" defaultRowHeight="12.75"/>
  <cols>
    <col min="1" max="1" width="37.57421875" style="0" bestFit="1" customWidth="1"/>
    <col min="2" max="3" width="22.8515625" style="0" customWidth="1"/>
    <col min="4" max="5" width="13.8515625" style="0" customWidth="1"/>
    <col min="6" max="7" width="22.8515625" style="0" customWidth="1"/>
    <col min="8" max="9" width="16.28125" style="0" customWidth="1"/>
  </cols>
  <sheetData>
    <row r="2" ht="18">
      <c r="B2" s="82" t="s">
        <v>144</v>
      </c>
    </row>
    <row r="5" ht="13.5" thickBot="1"/>
    <row r="6" spans="1:9" ht="50.25" customHeight="1" thickBot="1" thickTop="1">
      <c r="A6" s="113" t="s">
        <v>149</v>
      </c>
      <c r="B6" s="114"/>
      <c r="C6" s="114"/>
      <c r="D6" s="114"/>
      <c r="E6" s="114"/>
      <c r="F6" s="114"/>
      <c r="G6" s="114"/>
      <c r="H6" s="114"/>
      <c r="I6" s="115"/>
    </row>
    <row r="7" spans="1:9" ht="37.5" customHeight="1" thickBot="1" thickTop="1">
      <c r="A7" s="7"/>
      <c r="B7" s="105" t="s">
        <v>36</v>
      </c>
      <c r="C7" s="106"/>
      <c r="D7" s="106"/>
      <c r="E7" s="107"/>
      <c r="F7" s="105" t="s">
        <v>145</v>
      </c>
      <c r="G7" s="106"/>
      <c r="H7" s="106"/>
      <c r="I7" s="116"/>
    </row>
    <row r="8" spans="1:9" ht="56.25" customHeight="1" thickBot="1" thickTop="1">
      <c r="A8" s="8" t="s">
        <v>52</v>
      </c>
      <c r="B8" s="3">
        <v>2006</v>
      </c>
      <c r="C8" s="43">
        <v>2007</v>
      </c>
      <c r="D8" s="34" t="s">
        <v>130</v>
      </c>
      <c r="E8" s="35" t="s">
        <v>131</v>
      </c>
      <c r="F8" s="3">
        <v>2006</v>
      </c>
      <c r="G8" s="43">
        <v>2007</v>
      </c>
      <c r="H8" s="34" t="s">
        <v>130</v>
      </c>
      <c r="I8" s="35" t="s">
        <v>131</v>
      </c>
    </row>
    <row r="9" spans="1:9" ht="30" customHeight="1" thickTop="1">
      <c r="A9" s="9" t="s">
        <v>40</v>
      </c>
      <c r="B9" s="13">
        <v>41894</v>
      </c>
      <c r="C9" s="13">
        <v>54808</v>
      </c>
      <c r="D9" s="61">
        <f aca="true" t="shared" si="0" ref="D9:D22">(C9-B9)/B9*100</f>
        <v>30.825416527426363</v>
      </c>
      <c r="E9" s="10">
        <f aca="true" t="shared" si="1" ref="E9:E22">C9/C$22*100</f>
        <v>0.581663505836481</v>
      </c>
      <c r="F9" s="103">
        <v>358255</v>
      </c>
      <c r="G9" s="88">
        <v>476363</v>
      </c>
      <c r="H9" s="11">
        <f aca="true" t="shared" si="2" ref="H9:H22">(G9-F9)/F9*100</f>
        <v>32.9675789591213</v>
      </c>
      <c r="I9" s="12">
        <f aca="true" t="shared" si="3" ref="I9:I22">G9/G$22*100</f>
        <v>0.44971514695574333</v>
      </c>
    </row>
    <row r="10" spans="1:9" ht="30" customHeight="1">
      <c r="A10" s="9" t="s">
        <v>39</v>
      </c>
      <c r="B10" s="13">
        <v>398914</v>
      </c>
      <c r="C10" s="13">
        <v>395789</v>
      </c>
      <c r="D10" s="61">
        <f t="shared" si="0"/>
        <v>-0.7833768681971554</v>
      </c>
      <c r="E10" s="10">
        <f t="shared" si="1"/>
        <v>4.200409015317379</v>
      </c>
      <c r="F10" s="103">
        <v>3768434</v>
      </c>
      <c r="G10" s="88">
        <v>4125176</v>
      </c>
      <c r="H10" s="11">
        <f t="shared" si="2"/>
        <v>9.466584793577386</v>
      </c>
      <c r="I10" s="12">
        <f t="shared" si="3"/>
        <v>3.894412729490547</v>
      </c>
    </row>
    <row r="11" spans="1:9" ht="30" customHeight="1">
      <c r="A11" s="9" t="s">
        <v>42</v>
      </c>
      <c r="B11" s="13">
        <v>142715</v>
      </c>
      <c r="C11" s="13">
        <v>212046</v>
      </c>
      <c r="D11" s="61">
        <f t="shared" si="0"/>
        <v>48.58003713695126</v>
      </c>
      <c r="E11" s="10">
        <f t="shared" si="1"/>
        <v>2.2503908144541387</v>
      </c>
      <c r="F11" s="103">
        <v>1258999</v>
      </c>
      <c r="G11" s="88">
        <v>2132738</v>
      </c>
      <c r="H11" s="11">
        <f t="shared" si="2"/>
        <v>69.39949912589287</v>
      </c>
      <c r="I11" s="12">
        <f t="shared" si="3"/>
        <v>2.013432158014157</v>
      </c>
    </row>
    <row r="12" spans="1:9" ht="30" customHeight="1">
      <c r="A12" s="9" t="s">
        <v>41</v>
      </c>
      <c r="B12" s="13">
        <v>102754</v>
      </c>
      <c r="C12" s="13">
        <v>97212</v>
      </c>
      <c r="D12" s="61">
        <f t="shared" si="0"/>
        <v>-5.393464001401405</v>
      </c>
      <c r="E12" s="10">
        <f t="shared" si="1"/>
        <v>1.0316864824364325</v>
      </c>
      <c r="F12" s="103">
        <v>1070083</v>
      </c>
      <c r="G12" s="88">
        <v>1238820</v>
      </c>
      <c r="H12" s="11">
        <f t="shared" si="2"/>
        <v>15.768589913118888</v>
      </c>
      <c r="I12" s="12">
        <f t="shared" si="3"/>
        <v>1.1695201313949948</v>
      </c>
    </row>
    <row r="13" spans="1:9" ht="39" customHeight="1">
      <c r="A13" s="69" t="s">
        <v>43</v>
      </c>
      <c r="B13" s="13">
        <v>37657</v>
      </c>
      <c r="C13" s="13">
        <v>49308</v>
      </c>
      <c r="D13" s="61">
        <f t="shared" si="0"/>
        <v>30.9397987094033</v>
      </c>
      <c r="E13" s="10">
        <f t="shared" si="1"/>
        <v>0.5232933904865202</v>
      </c>
      <c r="F13" s="103">
        <v>253423</v>
      </c>
      <c r="G13" s="88">
        <v>373796</v>
      </c>
      <c r="H13" s="11">
        <f t="shared" si="2"/>
        <v>47.498845803261744</v>
      </c>
      <c r="I13" s="12">
        <f t="shared" si="3"/>
        <v>0.3528857679363616</v>
      </c>
    </row>
    <row r="14" spans="1:9" ht="30" customHeight="1">
      <c r="A14" s="9" t="s">
        <v>44</v>
      </c>
      <c r="B14" s="13">
        <v>588902</v>
      </c>
      <c r="C14" s="13">
        <v>590117</v>
      </c>
      <c r="D14" s="61">
        <f t="shared" si="0"/>
        <v>0.2063161612628247</v>
      </c>
      <c r="E14" s="10">
        <f t="shared" si="1"/>
        <v>6.26276315635868</v>
      </c>
      <c r="F14" s="103">
        <v>5944351</v>
      </c>
      <c r="G14" s="88">
        <v>6880461</v>
      </c>
      <c r="H14" s="11">
        <f t="shared" si="2"/>
        <v>15.74789241079472</v>
      </c>
      <c r="I14" s="12">
        <f t="shared" si="3"/>
        <v>6.495566468718731</v>
      </c>
    </row>
    <row r="15" spans="1:9" ht="30" customHeight="1">
      <c r="A15" s="9" t="s">
        <v>45</v>
      </c>
      <c r="B15" s="13">
        <v>209252</v>
      </c>
      <c r="C15" s="13">
        <v>253403</v>
      </c>
      <c r="D15" s="61">
        <f t="shared" si="0"/>
        <v>21.099439909773864</v>
      </c>
      <c r="E15" s="10">
        <f t="shared" si="1"/>
        <v>2.6893022436411065</v>
      </c>
      <c r="F15" s="103">
        <v>2237921</v>
      </c>
      <c r="G15" s="88">
        <v>2841611</v>
      </c>
      <c r="H15" s="11">
        <f t="shared" si="2"/>
        <v>26.975483048776074</v>
      </c>
      <c r="I15" s="12">
        <f t="shared" si="3"/>
        <v>2.6826506434296045</v>
      </c>
    </row>
    <row r="16" spans="1:9" ht="30" customHeight="1">
      <c r="A16" s="9" t="s">
        <v>46</v>
      </c>
      <c r="B16" s="13">
        <v>299971</v>
      </c>
      <c r="C16" s="13">
        <v>462519</v>
      </c>
      <c r="D16" s="61">
        <f t="shared" si="0"/>
        <v>54.18790483080031</v>
      </c>
      <c r="E16" s="10">
        <f t="shared" si="1"/>
        <v>4.908597705736084</v>
      </c>
      <c r="F16" s="103">
        <v>3047595</v>
      </c>
      <c r="G16" s="88">
        <v>4023966</v>
      </c>
      <c r="H16" s="11">
        <f t="shared" si="2"/>
        <v>32.037426232816365</v>
      </c>
      <c r="I16" s="12">
        <f t="shared" si="3"/>
        <v>3.7988644395868585</v>
      </c>
    </row>
    <row r="17" spans="1:9" ht="30" customHeight="1">
      <c r="A17" s="9" t="s">
        <v>47</v>
      </c>
      <c r="B17" s="13">
        <v>2817537</v>
      </c>
      <c r="C17" s="13">
        <v>3013113</v>
      </c>
      <c r="D17" s="61">
        <f t="shared" si="0"/>
        <v>6.9413817813217715</v>
      </c>
      <c r="E17" s="10">
        <f t="shared" si="1"/>
        <v>31.977409704084742</v>
      </c>
      <c r="F17" s="103">
        <v>28464754</v>
      </c>
      <c r="G17" s="88">
        <v>34170770</v>
      </c>
      <c r="H17" s="11">
        <f t="shared" si="2"/>
        <v>20.045899571097646</v>
      </c>
      <c r="I17" s="12">
        <f t="shared" si="3"/>
        <v>32.25924946341531</v>
      </c>
    </row>
    <row r="18" spans="1:9" ht="30" customHeight="1">
      <c r="A18" s="9" t="s">
        <v>48</v>
      </c>
      <c r="B18" s="13">
        <v>1561171</v>
      </c>
      <c r="C18" s="13">
        <v>1399012</v>
      </c>
      <c r="D18" s="61">
        <f t="shared" si="0"/>
        <v>-10.387010775885537</v>
      </c>
      <c r="E18" s="10">
        <f t="shared" si="1"/>
        <v>14.847362148359853</v>
      </c>
      <c r="F18" s="103">
        <v>15137078</v>
      </c>
      <c r="G18" s="88">
        <v>17504169</v>
      </c>
      <c r="H18" s="11">
        <f t="shared" si="2"/>
        <v>15.637701014687247</v>
      </c>
      <c r="I18" s="12">
        <f t="shared" si="3"/>
        <v>16.52498186083547</v>
      </c>
    </row>
    <row r="19" spans="1:9" ht="30" customHeight="1">
      <c r="A19" s="14" t="s">
        <v>49</v>
      </c>
      <c r="B19" s="13">
        <v>114550</v>
      </c>
      <c r="C19" s="13">
        <v>137872</v>
      </c>
      <c r="D19" s="61">
        <f t="shared" si="0"/>
        <v>20.359668267132257</v>
      </c>
      <c r="E19" s="10">
        <f t="shared" si="1"/>
        <v>1.4632008260963234</v>
      </c>
      <c r="F19" s="103">
        <v>1158441</v>
      </c>
      <c r="G19" s="88">
        <v>1245380</v>
      </c>
      <c r="H19" s="11">
        <f t="shared" si="2"/>
        <v>7.504827608829452</v>
      </c>
      <c r="I19" s="12">
        <f t="shared" si="3"/>
        <v>1.1757131635239169</v>
      </c>
    </row>
    <row r="20" spans="1:9" ht="30" customHeight="1">
      <c r="A20" s="9" t="s">
        <v>50</v>
      </c>
      <c r="B20" s="13">
        <v>690840</v>
      </c>
      <c r="C20" s="13">
        <v>776235</v>
      </c>
      <c r="D20" s="61">
        <f t="shared" si="0"/>
        <v>12.361038735452492</v>
      </c>
      <c r="E20" s="10">
        <f t="shared" si="1"/>
        <v>8.23798663430486</v>
      </c>
      <c r="F20" s="103">
        <v>5963125</v>
      </c>
      <c r="G20" s="88">
        <v>8632182</v>
      </c>
      <c r="H20" s="11">
        <f t="shared" si="2"/>
        <v>44.759366942668485</v>
      </c>
      <c r="I20" s="12">
        <f t="shared" si="3"/>
        <v>8.149295803155834</v>
      </c>
    </row>
    <row r="21" spans="1:9" ht="30" customHeight="1" thickBot="1">
      <c r="A21" s="89" t="s">
        <v>51</v>
      </c>
      <c r="B21" s="90">
        <v>1744504</v>
      </c>
      <c r="C21" s="90">
        <v>1981196</v>
      </c>
      <c r="D21" s="91">
        <f t="shared" si="0"/>
        <v>13.567868001449124</v>
      </c>
      <c r="E21" s="10">
        <f t="shared" si="1"/>
        <v>21.0259343728874</v>
      </c>
      <c r="F21" s="104">
        <v>17112199</v>
      </c>
      <c r="G21" s="92">
        <v>22280064</v>
      </c>
      <c r="H21" s="93">
        <f t="shared" si="2"/>
        <v>30.199888395407275</v>
      </c>
      <c r="I21" s="12">
        <f t="shared" si="3"/>
        <v>21.03371222354248</v>
      </c>
    </row>
    <row r="22" spans="1:9" ht="39.75" customHeight="1" thickTop="1">
      <c r="A22" s="94" t="s">
        <v>24</v>
      </c>
      <c r="B22" s="97">
        <v>8750663</v>
      </c>
      <c r="C22" s="97">
        <v>9422630</v>
      </c>
      <c r="D22" s="98">
        <f t="shared" si="0"/>
        <v>7.679041005235831</v>
      </c>
      <c r="E22" s="99">
        <f t="shared" si="1"/>
        <v>100</v>
      </c>
      <c r="F22" s="97">
        <v>85774653</v>
      </c>
      <c r="G22" s="100">
        <v>105925496</v>
      </c>
      <c r="H22" s="101">
        <f t="shared" si="2"/>
        <v>23.49277122694976</v>
      </c>
      <c r="I22" s="102">
        <f t="shared" si="3"/>
        <v>100</v>
      </c>
    </row>
    <row r="23" spans="2:7" ht="12.75">
      <c r="B23" s="95"/>
      <c r="C23" s="95"/>
      <c r="F23" s="95"/>
      <c r="G23" s="95"/>
    </row>
  </sheetData>
  <mergeCells count="3">
    <mergeCell ref="B7:E7"/>
    <mergeCell ref="A6:I6"/>
    <mergeCell ref="F7:I7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9"/>
  <dimension ref="C7:N61"/>
  <sheetViews>
    <sheetView workbookViewId="0" topLeftCell="C19">
      <selection activeCell="J1" sqref="J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6"/>
    </row>
    <row r="8" ht="12.75">
      <c r="I8" s="16"/>
    </row>
    <row r="9" ht="12.75">
      <c r="I9" s="16"/>
    </row>
    <row r="10" ht="12.75">
      <c r="I10" s="16"/>
    </row>
    <row r="17" ht="12.75" customHeight="1"/>
    <row r="25" spans="8:9" ht="12.75">
      <c r="H25" s="16"/>
      <c r="I25" s="16"/>
    </row>
    <row r="26" spans="8:9" ht="12.75">
      <c r="H26" s="16"/>
      <c r="I26" s="16"/>
    </row>
    <row r="27" spans="8:14" ht="12.75">
      <c r="H27" s="117"/>
      <c r="I27" s="117"/>
      <c r="N27" t="s">
        <v>93</v>
      </c>
    </row>
    <row r="28" spans="8:9" ht="12.75">
      <c r="H28" s="117"/>
      <c r="I28" s="117"/>
    </row>
    <row r="29" ht="12.75" customHeight="1"/>
    <row r="30" ht="12.75" customHeight="1"/>
    <row r="31" ht="9.75" customHeight="1"/>
    <row r="38" spans="8:9" ht="12.75">
      <c r="H38" s="16"/>
      <c r="I38" s="16"/>
    </row>
    <row r="39" spans="8:9" ht="12.75">
      <c r="H39" s="16"/>
      <c r="I39" s="16"/>
    </row>
    <row r="40" spans="8:9" ht="12.75">
      <c r="H40" s="117"/>
      <c r="I40" s="117"/>
    </row>
    <row r="41" spans="8:9" ht="12.75">
      <c r="H41" s="117"/>
      <c r="I41" s="117"/>
    </row>
    <row r="42" ht="12.75" customHeight="1"/>
    <row r="43" ht="13.5" customHeight="1"/>
    <row r="44" ht="12.75" customHeight="1"/>
    <row r="50" spans="8:9" ht="12.75">
      <c r="H50" s="16"/>
      <c r="I50" s="16"/>
    </row>
    <row r="51" spans="8:9" ht="12.75">
      <c r="H51" s="16"/>
      <c r="I51" s="16"/>
    </row>
    <row r="52" spans="8:9" ht="12.75">
      <c r="H52" s="117"/>
      <c r="I52" s="117"/>
    </row>
    <row r="53" spans="8:9" ht="12.75">
      <c r="H53" s="117"/>
      <c r="I53" s="117"/>
    </row>
    <row r="56" ht="15.75" customHeight="1"/>
    <row r="57" ht="12.75" customHeight="1"/>
    <row r="58" ht="12.75" customHeight="1"/>
    <row r="59" ht="12.75" customHeight="1"/>
    <row r="61" ht="12.75">
      <c r="C61" s="15"/>
    </row>
  </sheetData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5" sqref="M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9" sqref="A19"/>
    </sheetView>
  </sheetViews>
  <sheetFormatPr defaultColWidth="9.140625" defaultRowHeight="12.75"/>
  <cols>
    <col min="1" max="1" width="3.140625" style="0" bestFit="1" customWidth="1"/>
    <col min="2" max="2" width="22.8515625" style="0" customWidth="1"/>
    <col min="3" max="4" width="10.140625" style="0" bestFit="1" customWidth="1"/>
    <col min="5" max="10" width="10.140625" style="0" customWidth="1"/>
    <col min="12" max="13" width="10.140625" style="0" customWidth="1"/>
    <col min="14" max="14" width="12.421875" style="0" customWidth="1"/>
    <col min="15" max="15" width="12.7109375" style="0" bestFit="1" customWidth="1"/>
  </cols>
  <sheetData>
    <row r="1" ht="12.75">
      <c r="C1" s="16"/>
    </row>
    <row r="3" ht="12.75">
      <c r="B3" s="16" t="s">
        <v>146</v>
      </c>
    </row>
    <row r="4" spans="2:16" s="31" customFormat="1" ht="12.75">
      <c r="B4" s="83" t="s">
        <v>74</v>
      </c>
      <c r="C4" s="83" t="s">
        <v>26</v>
      </c>
      <c r="D4" s="83" t="s">
        <v>132</v>
      </c>
      <c r="E4" s="83" t="s">
        <v>28</v>
      </c>
      <c r="F4" s="83" t="s">
        <v>29</v>
      </c>
      <c r="G4" s="83" t="s">
        <v>30</v>
      </c>
      <c r="H4" s="83" t="s">
        <v>31</v>
      </c>
      <c r="I4" s="83" t="s">
        <v>32</v>
      </c>
      <c r="J4" s="83" t="s">
        <v>136</v>
      </c>
      <c r="K4" s="83" t="s">
        <v>34</v>
      </c>
      <c r="L4" s="83" t="s">
        <v>0</v>
      </c>
      <c r="M4" s="83" t="s">
        <v>35</v>
      </c>
      <c r="N4" s="39" t="s">
        <v>36</v>
      </c>
      <c r="O4" s="39" t="s">
        <v>108</v>
      </c>
      <c r="P4" s="39" t="s">
        <v>75</v>
      </c>
    </row>
    <row r="5" spans="1:16" ht="12.75">
      <c r="A5" s="32" t="s">
        <v>110</v>
      </c>
      <c r="B5" s="32" t="s">
        <v>76</v>
      </c>
      <c r="C5" s="84">
        <v>771479.87</v>
      </c>
      <c r="D5" s="84">
        <v>911167.29</v>
      </c>
      <c r="E5" s="84">
        <v>1031132.18</v>
      </c>
      <c r="F5" s="84">
        <v>881733.41</v>
      </c>
      <c r="G5" s="84">
        <v>962651.29</v>
      </c>
      <c r="H5" s="84">
        <v>1025591.96</v>
      </c>
      <c r="I5" s="84">
        <v>1004389.72</v>
      </c>
      <c r="J5" s="84">
        <v>1023780.83</v>
      </c>
      <c r="K5" s="84">
        <v>1046239.63</v>
      </c>
      <c r="L5" s="85">
        <v>1108263.77</v>
      </c>
      <c r="M5" s="85">
        <v>1224560.6</v>
      </c>
      <c r="N5" s="33">
        <v>944683.64</v>
      </c>
      <c r="O5" s="84">
        <v>11935674.19</v>
      </c>
      <c r="P5" s="33">
        <f aca="true" t="shared" si="0" ref="P5:P24">O5/O$26*100</f>
        <v>11.267989706698547</v>
      </c>
    </row>
    <row r="6" spans="1:16" ht="12.75">
      <c r="A6" s="32" t="s">
        <v>111</v>
      </c>
      <c r="B6" s="32" t="s">
        <v>150</v>
      </c>
      <c r="C6" s="84">
        <v>544814.78</v>
      </c>
      <c r="D6" s="84">
        <v>573225.46</v>
      </c>
      <c r="E6" s="84">
        <v>694618.2</v>
      </c>
      <c r="F6" s="84">
        <v>635283.83</v>
      </c>
      <c r="G6" s="84">
        <v>711642.22</v>
      </c>
      <c r="H6" s="84">
        <v>717903.77</v>
      </c>
      <c r="I6" s="84">
        <v>753058.8</v>
      </c>
      <c r="J6" s="84">
        <v>689007.81</v>
      </c>
      <c r="K6" s="84">
        <v>728663.86</v>
      </c>
      <c r="L6" s="85">
        <v>769681.78</v>
      </c>
      <c r="M6" s="85">
        <v>865917.48</v>
      </c>
      <c r="N6" s="33">
        <v>673176.2</v>
      </c>
      <c r="O6" s="84">
        <v>8356994.19</v>
      </c>
      <c r="P6" s="33">
        <f t="shared" si="0"/>
        <v>7.88950192614629</v>
      </c>
    </row>
    <row r="7" spans="1:16" ht="12.75">
      <c r="A7" s="32" t="s">
        <v>112</v>
      </c>
      <c r="B7" s="32" t="s">
        <v>77</v>
      </c>
      <c r="C7" s="84">
        <v>508869.52</v>
      </c>
      <c r="D7" s="84">
        <v>615925.27</v>
      </c>
      <c r="E7" s="84">
        <v>666726.4</v>
      </c>
      <c r="F7" s="84">
        <v>590464.82</v>
      </c>
      <c r="G7" s="84">
        <v>660867.67</v>
      </c>
      <c r="H7" s="84">
        <v>654952.66</v>
      </c>
      <c r="I7" s="84">
        <v>566555.77</v>
      </c>
      <c r="J7" s="84">
        <v>411450.72</v>
      </c>
      <c r="K7" s="84">
        <v>662423.25</v>
      </c>
      <c r="L7" s="85">
        <v>690230.27</v>
      </c>
      <c r="M7" s="85">
        <v>812261.79</v>
      </c>
      <c r="N7" s="33">
        <v>657182.91</v>
      </c>
      <c r="O7" s="84">
        <v>7497911.05</v>
      </c>
      <c r="P7" s="33">
        <f t="shared" si="0"/>
        <v>7.07847610350541</v>
      </c>
    </row>
    <row r="8" spans="1:16" ht="12.75">
      <c r="A8" s="32" t="s">
        <v>113</v>
      </c>
      <c r="B8" s="32" t="s">
        <v>78</v>
      </c>
      <c r="C8" s="84">
        <v>364277.52</v>
      </c>
      <c r="D8" s="84">
        <v>452870.4</v>
      </c>
      <c r="E8" s="84">
        <v>486383.95</v>
      </c>
      <c r="F8" s="84">
        <v>484217.78</v>
      </c>
      <c r="G8" s="84">
        <v>500221.14</v>
      </c>
      <c r="H8" s="84">
        <v>502774.94</v>
      </c>
      <c r="I8" s="84">
        <v>498041.33</v>
      </c>
      <c r="J8" s="84">
        <v>415196.31</v>
      </c>
      <c r="K8" s="84">
        <v>508448.58</v>
      </c>
      <c r="L8" s="85">
        <v>519154.55</v>
      </c>
      <c r="M8" s="85">
        <v>637290.26</v>
      </c>
      <c r="N8" s="33">
        <v>603291.91</v>
      </c>
      <c r="O8" s="84">
        <v>5972168.67</v>
      </c>
      <c r="P8" s="33">
        <f t="shared" si="0"/>
        <v>5.638084119002544</v>
      </c>
    </row>
    <row r="9" spans="1:16" ht="12.75">
      <c r="A9" s="32" t="s">
        <v>114</v>
      </c>
      <c r="B9" s="32" t="s">
        <v>101</v>
      </c>
      <c r="C9" s="84">
        <v>281453.17</v>
      </c>
      <c r="D9" s="84">
        <v>317324.2</v>
      </c>
      <c r="E9" s="84">
        <v>379266.31</v>
      </c>
      <c r="F9" s="84">
        <v>364084.49</v>
      </c>
      <c r="G9" s="84">
        <v>413193.41</v>
      </c>
      <c r="H9" s="84">
        <v>429061.4</v>
      </c>
      <c r="I9" s="84">
        <v>410739.73</v>
      </c>
      <c r="J9" s="84">
        <v>425227.68</v>
      </c>
      <c r="K9" s="84">
        <v>385758.31</v>
      </c>
      <c r="L9" s="85">
        <v>485780.62</v>
      </c>
      <c r="M9" s="85">
        <v>531695.38</v>
      </c>
      <c r="N9" s="33">
        <v>449373.25</v>
      </c>
      <c r="O9" s="84">
        <v>4872957.95</v>
      </c>
      <c r="P9" s="33">
        <f t="shared" si="0"/>
        <v>4.600363510909043</v>
      </c>
    </row>
    <row r="10" spans="1:16" ht="12.75">
      <c r="A10" s="32" t="s">
        <v>115</v>
      </c>
      <c r="B10" s="32" t="s">
        <v>79</v>
      </c>
      <c r="C10" s="84">
        <v>263962.54</v>
      </c>
      <c r="D10" s="84">
        <v>361430.45</v>
      </c>
      <c r="E10" s="84">
        <v>448110.01</v>
      </c>
      <c r="F10" s="84">
        <v>365353.8</v>
      </c>
      <c r="G10" s="84">
        <v>459231.97</v>
      </c>
      <c r="H10" s="84">
        <v>450542.81</v>
      </c>
      <c r="I10" s="84">
        <v>413372.65</v>
      </c>
      <c r="J10" s="84">
        <v>343187.07</v>
      </c>
      <c r="K10" s="84">
        <v>356939.75</v>
      </c>
      <c r="L10" s="85">
        <v>396635.51</v>
      </c>
      <c r="M10" s="85">
        <v>438620.59</v>
      </c>
      <c r="N10" s="33">
        <v>379562.52</v>
      </c>
      <c r="O10" s="84">
        <v>4676949.67</v>
      </c>
      <c r="P10" s="33">
        <f t="shared" si="0"/>
        <v>4.415319981208968</v>
      </c>
    </row>
    <row r="11" spans="1:16" ht="12.75">
      <c r="A11" s="32" t="s">
        <v>116</v>
      </c>
      <c r="B11" s="32" t="s">
        <v>151</v>
      </c>
      <c r="C11" s="84">
        <v>315056.7</v>
      </c>
      <c r="D11" s="84">
        <v>305820.58</v>
      </c>
      <c r="E11" s="84">
        <v>320960.02</v>
      </c>
      <c r="F11" s="84">
        <v>362996.7</v>
      </c>
      <c r="G11" s="84">
        <v>404937.81</v>
      </c>
      <c r="H11" s="84">
        <v>291161.56</v>
      </c>
      <c r="I11" s="84">
        <v>317614.56</v>
      </c>
      <c r="J11" s="84">
        <v>326916.25</v>
      </c>
      <c r="K11" s="84">
        <v>311826.17</v>
      </c>
      <c r="L11" s="85">
        <v>334962.55</v>
      </c>
      <c r="M11" s="85">
        <v>365269.2</v>
      </c>
      <c r="N11" s="33">
        <v>278392.89</v>
      </c>
      <c r="O11" s="84">
        <v>3935914.99</v>
      </c>
      <c r="P11" s="33">
        <f t="shared" si="0"/>
        <v>3.715738959339047</v>
      </c>
    </row>
    <row r="12" spans="1:16" ht="12.75">
      <c r="A12" s="32" t="s">
        <v>117</v>
      </c>
      <c r="B12" s="32" t="s">
        <v>82</v>
      </c>
      <c r="C12" s="84">
        <v>220870.35</v>
      </c>
      <c r="D12" s="84">
        <v>265673.47</v>
      </c>
      <c r="E12" s="84">
        <v>350367.68</v>
      </c>
      <c r="F12" s="84">
        <v>293880.1</v>
      </c>
      <c r="G12" s="84">
        <v>347925.73</v>
      </c>
      <c r="H12" s="84">
        <v>292458.21</v>
      </c>
      <c r="I12" s="84">
        <v>301375.44</v>
      </c>
      <c r="J12" s="84">
        <v>269313.37</v>
      </c>
      <c r="K12" s="84">
        <v>319589.21</v>
      </c>
      <c r="L12" s="85">
        <v>337873.55</v>
      </c>
      <c r="M12" s="85">
        <v>392416.41</v>
      </c>
      <c r="N12" s="33">
        <v>309564.51</v>
      </c>
      <c r="O12" s="84">
        <v>3701308.03</v>
      </c>
      <c r="P12" s="33">
        <f t="shared" si="0"/>
        <v>3.4942559690765713</v>
      </c>
    </row>
    <row r="13" spans="1:16" ht="12.75">
      <c r="A13" s="32" t="s">
        <v>118</v>
      </c>
      <c r="B13" s="32" t="s">
        <v>80</v>
      </c>
      <c r="C13" s="84">
        <v>204363.3</v>
      </c>
      <c r="D13" s="84">
        <v>208887.37</v>
      </c>
      <c r="E13" s="84">
        <v>239944.8</v>
      </c>
      <c r="F13" s="84">
        <v>223160.09</v>
      </c>
      <c r="G13" s="84">
        <v>263176.19</v>
      </c>
      <c r="H13" s="84">
        <v>253297.25</v>
      </c>
      <c r="I13" s="84">
        <v>267853.58</v>
      </c>
      <c r="J13" s="84">
        <v>248354.24</v>
      </c>
      <c r="K13" s="84">
        <v>246449.29</v>
      </c>
      <c r="L13" s="85">
        <v>276737.5</v>
      </c>
      <c r="M13" s="85">
        <v>322400.12</v>
      </c>
      <c r="N13" s="33">
        <v>247222.99</v>
      </c>
      <c r="O13" s="84">
        <v>3001846.72</v>
      </c>
      <c r="P13" s="33">
        <f t="shared" si="0"/>
        <v>2.8339226928953893</v>
      </c>
    </row>
    <row r="14" spans="1:16" ht="12.75">
      <c r="A14" s="32" t="s">
        <v>119</v>
      </c>
      <c r="B14" s="32" t="s">
        <v>152</v>
      </c>
      <c r="C14" s="84">
        <v>126753.27</v>
      </c>
      <c r="D14" s="84">
        <v>205753.38</v>
      </c>
      <c r="E14" s="84">
        <v>276055.67</v>
      </c>
      <c r="F14" s="84">
        <v>281154.94</v>
      </c>
      <c r="G14" s="84">
        <v>226883.24</v>
      </c>
      <c r="H14" s="84">
        <v>208376.43</v>
      </c>
      <c r="I14" s="84">
        <v>210835.86</v>
      </c>
      <c r="J14" s="84">
        <v>244950.87</v>
      </c>
      <c r="K14" s="84">
        <v>254122.85</v>
      </c>
      <c r="L14" s="85">
        <v>300301.68</v>
      </c>
      <c r="M14" s="85">
        <v>244288.58</v>
      </c>
      <c r="N14" s="33">
        <v>358525.66</v>
      </c>
      <c r="O14" s="84">
        <v>2938002.43</v>
      </c>
      <c r="P14" s="33">
        <f t="shared" si="0"/>
        <v>2.773649867824963</v>
      </c>
    </row>
    <row r="15" spans="1:16" ht="12.75">
      <c r="A15" s="32" t="s">
        <v>120</v>
      </c>
      <c r="B15" s="32" t="s">
        <v>81</v>
      </c>
      <c r="C15" s="84">
        <v>187153.08</v>
      </c>
      <c r="D15" s="84">
        <v>229428.48</v>
      </c>
      <c r="E15" s="84">
        <v>239812.64</v>
      </c>
      <c r="F15" s="84">
        <v>211512.95</v>
      </c>
      <c r="G15" s="84">
        <v>234726.22</v>
      </c>
      <c r="H15" s="84">
        <v>215330.05</v>
      </c>
      <c r="I15" s="84">
        <v>231356.63</v>
      </c>
      <c r="J15" s="84">
        <v>251372.14</v>
      </c>
      <c r="K15" s="84">
        <v>253432.39</v>
      </c>
      <c r="L15" s="85">
        <v>239580.05</v>
      </c>
      <c r="M15" s="85">
        <v>291297.14</v>
      </c>
      <c r="N15" s="33">
        <v>249483.13</v>
      </c>
      <c r="O15" s="84">
        <v>2834484.9</v>
      </c>
      <c r="P15" s="33">
        <f t="shared" si="0"/>
        <v>2.6759231333368407</v>
      </c>
    </row>
    <row r="16" spans="1:16" ht="12.75">
      <c r="A16" s="32" t="s">
        <v>121</v>
      </c>
      <c r="B16" s="32" t="s">
        <v>84</v>
      </c>
      <c r="C16" s="84">
        <v>145226.08</v>
      </c>
      <c r="D16" s="84">
        <v>159952.76</v>
      </c>
      <c r="E16" s="84">
        <v>186879.91</v>
      </c>
      <c r="F16" s="84">
        <v>147560.41</v>
      </c>
      <c r="G16" s="84">
        <v>181841.12</v>
      </c>
      <c r="H16" s="84">
        <v>269096.93</v>
      </c>
      <c r="I16" s="84">
        <v>204311.41</v>
      </c>
      <c r="J16" s="84">
        <v>145692.38</v>
      </c>
      <c r="K16" s="84">
        <v>211224.68</v>
      </c>
      <c r="L16" s="85">
        <v>211139.36</v>
      </c>
      <c r="M16" s="85">
        <v>226651.38</v>
      </c>
      <c r="N16" s="33">
        <v>204056.69</v>
      </c>
      <c r="O16" s="84">
        <v>2293633.11</v>
      </c>
      <c r="P16" s="33">
        <f t="shared" si="0"/>
        <v>2.165326722480096</v>
      </c>
    </row>
    <row r="17" spans="1:16" ht="12.75">
      <c r="A17" s="32" t="s">
        <v>122</v>
      </c>
      <c r="B17" s="32" t="s">
        <v>85</v>
      </c>
      <c r="C17" s="84">
        <v>119168.64</v>
      </c>
      <c r="D17" s="84">
        <v>139664.86</v>
      </c>
      <c r="E17" s="84">
        <v>168991.95</v>
      </c>
      <c r="F17" s="84">
        <v>163370.37</v>
      </c>
      <c r="G17" s="84">
        <v>181330.6</v>
      </c>
      <c r="H17" s="84">
        <v>186584.81</v>
      </c>
      <c r="I17" s="84">
        <v>178440.2</v>
      </c>
      <c r="J17" s="84">
        <v>180057.96</v>
      </c>
      <c r="K17" s="84">
        <v>184836.38</v>
      </c>
      <c r="L17" s="85">
        <v>203482.36</v>
      </c>
      <c r="M17" s="85">
        <v>200331</v>
      </c>
      <c r="N17" s="33">
        <v>155872.21</v>
      </c>
      <c r="O17" s="84">
        <v>2062131.34</v>
      </c>
      <c r="P17" s="33">
        <f t="shared" si="0"/>
        <v>1.946775217142592</v>
      </c>
    </row>
    <row r="18" spans="1:16" ht="12.75">
      <c r="A18" s="32" t="s">
        <v>123</v>
      </c>
      <c r="B18" s="32" t="s">
        <v>83</v>
      </c>
      <c r="C18" s="84">
        <v>139797.87</v>
      </c>
      <c r="D18" s="84">
        <v>129538.42</v>
      </c>
      <c r="E18" s="84">
        <v>150462.07</v>
      </c>
      <c r="F18" s="84">
        <v>130959.55</v>
      </c>
      <c r="G18" s="84">
        <v>157020.36</v>
      </c>
      <c r="H18" s="84">
        <v>157376.55</v>
      </c>
      <c r="I18" s="84">
        <v>121333.61</v>
      </c>
      <c r="J18" s="84">
        <v>133094.93</v>
      </c>
      <c r="K18" s="84">
        <v>143477.75</v>
      </c>
      <c r="L18" s="85">
        <v>129072.51</v>
      </c>
      <c r="M18" s="85">
        <v>175834.33</v>
      </c>
      <c r="N18" s="33">
        <v>161100.83</v>
      </c>
      <c r="O18" s="84">
        <v>1729068.78</v>
      </c>
      <c r="P18" s="33">
        <f t="shared" si="0"/>
        <v>1.6323442568110025</v>
      </c>
    </row>
    <row r="19" spans="1:16" ht="12.75">
      <c r="A19" s="32" t="s">
        <v>124</v>
      </c>
      <c r="B19" s="32" t="s">
        <v>134</v>
      </c>
      <c r="C19" s="84">
        <v>123651.3</v>
      </c>
      <c r="D19" s="84">
        <v>103725.32</v>
      </c>
      <c r="E19" s="84">
        <v>140735.37</v>
      </c>
      <c r="F19" s="84">
        <v>111857.56</v>
      </c>
      <c r="G19" s="84">
        <v>167851.4</v>
      </c>
      <c r="H19" s="84">
        <v>142767.73</v>
      </c>
      <c r="I19" s="84">
        <v>140323</v>
      </c>
      <c r="J19" s="84">
        <v>145488.09</v>
      </c>
      <c r="K19" s="84">
        <v>125124.99</v>
      </c>
      <c r="L19" s="85">
        <v>144573.76</v>
      </c>
      <c r="M19" s="85">
        <v>169134.88</v>
      </c>
      <c r="N19" s="33">
        <v>167873.46</v>
      </c>
      <c r="O19" s="84">
        <v>1683106.86</v>
      </c>
      <c r="P19" s="33">
        <f t="shared" si="0"/>
        <v>1.5889534576641888</v>
      </c>
    </row>
    <row r="20" spans="1:16" ht="12.75">
      <c r="A20" s="32" t="s">
        <v>125</v>
      </c>
      <c r="B20" s="32" t="s">
        <v>135</v>
      </c>
      <c r="C20" s="84">
        <v>78762.03</v>
      </c>
      <c r="D20" s="84">
        <v>98492.75</v>
      </c>
      <c r="E20" s="84">
        <v>109886.71</v>
      </c>
      <c r="F20" s="84">
        <v>98213.67</v>
      </c>
      <c r="G20" s="84">
        <v>103092.31</v>
      </c>
      <c r="H20" s="84">
        <v>101648.69</v>
      </c>
      <c r="I20" s="84">
        <v>115841.44</v>
      </c>
      <c r="J20" s="84">
        <v>135670.26</v>
      </c>
      <c r="K20" s="84">
        <v>143444.87</v>
      </c>
      <c r="L20" s="85">
        <v>173929.35</v>
      </c>
      <c r="M20" s="85">
        <v>191840.86</v>
      </c>
      <c r="N20" s="33">
        <v>165330.93</v>
      </c>
      <c r="O20" s="84">
        <v>1516153.87</v>
      </c>
      <c r="P20" s="33">
        <f t="shared" si="0"/>
        <v>1.431339858057165</v>
      </c>
    </row>
    <row r="21" spans="1:16" ht="12.75">
      <c r="A21" s="32" t="s">
        <v>126</v>
      </c>
      <c r="B21" s="32" t="s">
        <v>86</v>
      </c>
      <c r="C21" s="84">
        <v>84852.39</v>
      </c>
      <c r="D21" s="84">
        <v>101019.61</v>
      </c>
      <c r="E21" s="84">
        <v>139928.14</v>
      </c>
      <c r="F21" s="84">
        <v>130372.73</v>
      </c>
      <c r="G21" s="84">
        <v>130958.09</v>
      </c>
      <c r="H21" s="84">
        <v>112536.11</v>
      </c>
      <c r="I21" s="84">
        <v>107309.45</v>
      </c>
      <c r="J21" s="84">
        <v>109047.76</v>
      </c>
      <c r="K21" s="84">
        <v>120616.18</v>
      </c>
      <c r="L21" s="85">
        <v>154468.43</v>
      </c>
      <c r="M21" s="85">
        <v>167382.99</v>
      </c>
      <c r="N21" s="33">
        <v>101527.25</v>
      </c>
      <c r="O21" s="84">
        <v>1460019.13</v>
      </c>
      <c r="P21" s="33">
        <f t="shared" si="0"/>
        <v>1.3783453089065065</v>
      </c>
    </row>
    <row r="22" spans="1:16" ht="12.75">
      <c r="A22" s="32" t="s">
        <v>127</v>
      </c>
      <c r="B22" s="32" t="s">
        <v>133</v>
      </c>
      <c r="C22" s="84">
        <v>96758.72</v>
      </c>
      <c r="D22" s="84">
        <v>106512.14</v>
      </c>
      <c r="E22" s="84">
        <v>118900.36</v>
      </c>
      <c r="F22" s="84">
        <v>81114.01</v>
      </c>
      <c r="G22" s="84">
        <v>113051.17</v>
      </c>
      <c r="H22" s="84">
        <v>102642.63</v>
      </c>
      <c r="I22" s="84">
        <v>153237.67</v>
      </c>
      <c r="J22" s="84">
        <v>170009.61</v>
      </c>
      <c r="K22" s="84">
        <v>114198.08</v>
      </c>
      <c r="L22" s="85">
        <v>145145.08</v>
      </c>
      <c r="M22" s="85">
        <v>167362.61</v>
      </c>
      <c r="N22" s="33">
        <v>89761.58</v>
      </c>
      <c r="O22" s="84">
        <v>1458693.66</v>
      </c>
      <c r="P22" s="33">
        <f t="shared" si="0"/>
        <v>1.3770939860169247</v>
      </c>
    </row>
    <row r="23" spans="1:16" ht="12.75">
      <c r="A23" s="32" t="s">
        <v>128</v>
      </c>
      <c r="B23" s="32" t="s">
        <v>137</v>
      </c>
      <c r="C23" s="84">
        <v>80227.39</v>
      </c>
      <c r="D23" s="84">
        <v>119719.03</v>
      </c>
      <c r="E23" s="84">
        <v>84829.78</v>
      </c>
      <c r="F23" s="84">
        <v>88346.74</v>
      </c>
      <c r="G23" s="84">
        <v>101589.05</v>
      </c>
      <c r="H23" s="84">
        <v>98746.4</v>
      </c>
      <c r="I23" s="84">
        <v>100276.97</v>
      </c>
      <c r="J23" s="84">
        <v>109176.9</v>
      </c>
      <c r="K23" s="84">
        <v>101998.06</v>
      </c>
      <c r="L23" s="85">
        <v>146664.4</v>
      </c>
      <c r="M23" s="85">
        <v>200391.03</v>
      </c>
      <c r="N23" s="33">
        <v>162373.49</v>
      </c>
      <c r="O23" s="84">
        <v>1394339.24</v>
      </c>
      <c r="P23" s="33">
        <f t="shared" si="0"/>
        <v>1.3163395677413239</v>
      </c>
    </row>
    <row r="24" spans="1:16" ht="12.75">
      <c r="A24" s="32" t="s">
        <v>129</v>
      </c>
      <c r="B24" s="32" t="s">
        <v>138</v>
      </c>
      <c r="C24" s="84">
        <v>78953.78</v>
      </c>
      <c r="D24" s="84">
        <v>78709.52</v>
      </c>
      <c r="E24" s="84">
        <v>113494.27</v>
      </c>
      <c r="F24" s="84">
        <v>113551.38</v>
      </c>
      <c r="G24" s="84">
        <v>133859.19</v>
      </c>
      <c r="H24" s="84">
        <v>94943.17</v>
      </c>
      <c r="I24" s="84">
        <v>95383.91</v>
      </c>
      <c r="J24" s="84">
        <v>120338.51</v>
      </c>
      <c r="K24" s="84">
        <v>99978</v>
      </c>
      <c r="L24" s="85">
        <v>106945.23</v>
      </c>
      <c r="M24" s="85">
        <v>130190.03</v>
      </c>
      <c r="N24" s="33">
        <v>82748.32</v>
      </c>
      <c r="O24" s="84">
        <v>1249095.31</v>
      </c>
      <c r="P24" s="33">
        <f t="shared" si="0"/>
        <v>1.1792206180994482</v>
      </c>
    </row>
    <row r="25" spans="1:16" ht="12.75">
      <c r="A25" s="30"/>
      <c r="B25" s="118"/>
      <c r="C25" s="118"/>
      <c r="D25" s="48"/>
      <c r="E25" s="48"/>
      <c r="F25" s="48"/>
      <c r="G25" s="48"/>
      <c r="H25" s="48"/>
      <c r="I25" s="48"/>
      <c r="J25" s="48"/>
      <c r="K25" s="48"/>
      <c r="L25" s="48"/>
      <c r="M25" s="86" t="s">
        <v>109</v>
      </c>
      <c r="N25" s="87"/>
      <c r="O25" s="84">
        <f>SUM(O5:O24)</f>
        <v>74570454.09</v>
      </c>
      <c r="P25" s="45">
        <f>SUM(P5:P24)</f>
        <v>70.39896496286286</v>
      </c>
    </row>
    <row r="26" spans="1:16" ht="13.5" customHeight="1">
      <c r="A26" s="30"/>
      <c r="B26" s="119" t="s">
        <v>147</v>
      </c>
      <c r="C26" s="119"/>
      <c r="D26" s="48"/>
      <c r="E26" s="48"/>
      <c r="F26" s="48"/>
      <c r="G26" s="48"/>
      <c r="H26" s="48"/>
      <c r="I26" s="48"/>
      <c r="J26" s="48"/>
      <c r="K26" s="48"/>
      <c r="L26" s="48"/>
      <c r="M26" s="86" t="s">
        <v>148</v>
      </c>
      <c r="N26" s="87"/>
      <c r="O26" s="84">
        <v>105925497.81000005</v>
      </c>
      <c r="P26" s="33">
        <f>O26/O$26*100</f>
        <v>100</v>
      </c>
    </row>
  </sheetData>
  <mergeCells count="2">
    <mergeCell ref="B25:C25"/>
    <mergeCell ref="B26:C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3"/>
  <dimension ref="A1:B112"/>
  <sheetViews>
    <sheetView workbookViewId="0" topLeftCell="A1">
      <selection activeCell="H10" sqref="H10"/>
    </sheetView>
  </sheetViews>
  <sheetFormatPr defaultColWidth="9.140625" defaultRowHeight="12.75"/>
  <cols>
    <col min="5" max="5" width="10.57421875" style="0" customWidth="1"/>
  </cols>
  <sheetData>
    <row r="1" ht="15">
      <c r="B1" s="44" t="s">
        <v>2</v>
      </c>
    </row>
    <row r="2" ht="15">
      <c r="B2" s="44" t="s">
        <v>87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5"/>
    </row>
    <row r="113" ht="12.75" customHeight="1"/>
    <row r="127" ht="12.75" customHeight="1"/>
  </sheetData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4"/>
  <dimension ref="A61:A61"/>
  <sheetViews>
    <sheetView workbookViewId="0" topLeftCell="A46">
      <selection activeCell="H1" sqref="H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5"/>
    </row>
    <row r="76" ht="12.75" customHeight="1"/>
  </sheetData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2008-01-02T07:23:50Z</cp:lastPrinted>
  <dcterms:created xsi:type="dcterms:W3CDTF">2002-11-01T09:35:27Z</dcterms:created>
  <dcterms:modified xsi:type="dcterms:W3CDTF">2008-03-04T08:52:50Z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-1253572510</vt:i4>
  </property>
  <property fmtid="{D5CDD505-2E9C-101B-9397-08002B2CF9AE}" pid="3" name="_EmailSubject">
    <vt:lpwstr>?hracat Rakamlar? ?çin 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?brahim Ozcelik</vt:lpwstr>
  </property>
  <property fmtid="{D5CDD505-2E9C-101B-9397-08002B2CF9AE}" pid="6" name="_ReviewingToolsShownOnce">
    <vt:lpwstr/>
  </property>
</Properties>
</file>