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E3BFED64-3DF4-490D-B115-555EE2C5E446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40" i="1" l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841" i="1" l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H4969" i="1"/>
  <c r="J4969" i="1"/>
  <c r="M4969" i="1"/>
</calcChain>
</file>

<file path=xl/sharedStrings.xml><?xml version="1.0" encoding="utf-8"?>
<sst xmlns="http://schemas.openxmlformats.org/spreadsheetml/2006/main" count="3680" uniqueCount="116">
  <si>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</si>
  <si>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</si>
  <si>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</si>
  <si>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</si>
  <si>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</si>
  <si>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</si>
  <si>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</si>
  <si>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</si>
  <si>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</si>
  <si>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</si>
  <si>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</si>
  <si>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</si>
  <si>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</si>
  <si>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</si>
  <si>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</si>
  <si>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</si>
  <si>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</si>
  <si>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</si>
  <si>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</si>
  <si>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</si>
  <si>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</si>
  <si>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</si>
  <si>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</si>
  <si>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</si>
  <si>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</si>
  <si>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</si>
  <si>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</si>
  <si>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</si>
  <si>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</si>
  <si>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</si>
  <si>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</si>
  <si>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</si>
  <si>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</si>
  <si>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</si>
  <si>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</si>
  <si>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</si>
  <si>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</si>
  <si>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</si>
  <si>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</si>
  <si>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</si>
  <si>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</si>
  <si>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</si>
  <si>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</si>
  <si>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</si>
  <si>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</si>
  <si>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</si>
  <si>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</si>
  <si>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</si>
  <si>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</si>
  <si>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</si>
  <si>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</si>
  <si>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</si>
  <si>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</si>
  <si>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</si>
  <si>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</si>
  <si>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</si>
  <si>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</si>
  <si>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</si>
  <si>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</si>
  <si>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</si>
  <si>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</si>
  <si>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</si>
  <si>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</si>
  <si>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</si>
  <si>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</si>
  <si>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</si>
  <si>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</si>
  <si>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</si>
  <si>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</si>
  <si>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</si>
  <si>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</si>
  <si>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</si>
  <si>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</si>
  <si>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</si>
  <si>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</si>
  <si>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</si>
  <si>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</si>
  <si>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</si>
  <si>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</si>
  <si>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</si>
  <si>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</si>
  <si>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</si>
  <si>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</si>
  <si>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</si>
  <si>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</si>
  <si>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</si>
  <si>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</si>
  <si>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</si>
  <si>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</si>
  <si>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</si>
  <si>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</si>
  <si>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</si>
  <si>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</si>
  <si>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</si>
  <si>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</si>
  <si>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</si>
  <si>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</si>
  <si>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</si>
  <si>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</si>
  <si>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</si>
  <si>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</si>
  <si>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</si>
  <si>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</si>
  <si>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</si>
  <si>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</si>
  <si>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</si>
  <si>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</si>
  <si>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</si>
  <si>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</si>
  <si>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</si>
  <si>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</si>
  <si>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1 - 31 ARALıK</t>
  </si>
  <si>
    <t>31.01.2018 İHRACATÇI FİRMALARIN KANUNİ MERKEZLERİ BAZINDA  SEKTÖR İHRACAT PERFORMANSI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</si>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</sst>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2"/>
  <sheetViews>
    <sheetView tabSelected="1" zoomScale="80" zoomScaleNormal="80" workbookViewId="0">
      <selection activeCell="A25" sqref="A25:XFD189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3.5703125" style="1" bestFit="1" customWidth="1"/>
    <col min="7" max="7" width="14.140625" style="1" customWidth="1"/>
    <col min="8" max="8" width="12.28515625" style="1" bestFit="1" customWidth="1"/>
    <col min="9" max="9" width="13.5703125" style="1" bestFit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2017</v>
      </c>
      <c r="D4" s="8">
        <v>2018</v>
      </c>
      <c r="E4" s="7" t="s">
        <v>108</v>
      </c>
      <c r="F4" s="8">
        <v>2017</v>
      </c>
      <c r="G4" s="8">
        <v>2018</v>
      </c>
      <c r="H4" s="7" t="s">
        <v>108</v>
      </c>
      <c r="I4" s="8">
        <v>2017</v>
      </c>
      <c r="J4" s="7" t="s">
        <v>108</v>
      </c>
      <c r="K4" s="8">
        <v>2017</v>
      </c>
      <c r="L4" s="8">
        <v>2018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100.28515</v>
      </c>
      <c r="D5" s="2">
        <v>463.38022000000001</v>
      </c>
      <c r="E5" s="3">
        <f t="shared" ref="E5:E66" si="0">IF(C5=0,"",(D5/C5-1))</f>
        <v>3.6206264835820656</v>
      </c>
      <c r="F5" s="2">
        <v>5874.3032800000001</v>
      </c>
      <c r="G5" s="2">
        <v>6085.0239600000004</v>
      </c>
      <c r="H5" s="3">
        <f t="shared" ref="H5:H66" si="1">IF(F5=0,"",(G5/F5-1))</f>
        <v>3.5871603823628417E-2</v>
      </c>
      <c r="I5" s="2">
        <v>6603.7224299999998</v>
      </c>
      <c r="J5" s="3">
        <f t="shared" ref="J5:J66" si="2">IF(I5=0,"",(G5/I5-1))</f>
        <v>-7.8546376759205949E-2</v>
      </c>
      <c r="K5" s="2">
        <v>5874.3032800000001</v>
      </c>
      <c r="L5" s="2">
        <v>6085.0239600000004</v>
      </c>
      <c r="M5" s="3">
        <f t="shared" ref="M5:M66" si="3">IF(K5=0,"",(L5/K5-1))</f>
        <v>3.5871603823628417E-2</v>
      </c>
    </row>
    <row r="6" spans="1:13" x14ac:dyDescent="0.2">
      <c r="A6" s="1" t="s">
        <v>21</v>
      </c>
      <c r="B6" s="1" t="s">
        <v>107</v>
      </c>
      <c r="C6" s="2">
        <v>118.4415</v>
      </c>
      <c r="D6" s="2">
        <v>106.55544</v>
      </c>
      <c r="E6" s="3">
        <f t="shared" si="0"/>
        <v>-0.10035384556933169</v>
      </c>
      <c r="F6" s="2">
        <v>1635.2982099999999</v>
      </c>
      <c r="G6" s="2">
        <v>3055.82836</v>
      </c>
      <c r="H6" s="3">
        <f t="shared" si="1"/>
        <v>0.86866734233140264</v>
      </c>
      <c r="I6" s="2">
        <v>2827.3695200000002</v>
      </c>
      <c r="J6" s="3">
        <f t="shared" si="2"/>
        <v>8.0802611184688677E-2</v>
      </c>
      <c r="K6" s="2">
        <v>1635.2982099999999</v>
      </c>
      <c r="L6" s="2">
        <v>3055.82836</v>
      </c>
      <c r="M6" s="3">
        <f t="shared" si="3"/>
        <v>0.86866734233140264</v>
      </c>
    </row>
    <row r="7" spans="1:13" x14ac:dyDescent="0.2">
      <c r="A7" s="1" t="s">
        <v>20</v>
      </c>
      <c r="B7" s="1" t="s">
        <v>107</v>
      </c>
      <c r="C7" s="2">
        <v>48.657260000000001</v>
      </c>
      <c r="D7" s="2">
        <v>119.13376</v>
      </c>
      <c r="E7" s="3">
        <f t="shared" si="0"/>
        <v>1.4484272233989337</v>
      </c>
      <c r="F7" s="2">
        <v>1981.7511999999999</v>
      </c>
      <c r="G7" s="2">
        <v>2160.4256999999998</v>
      </c>
      <c r="H7" s="3">
        <f t="shared" si="1"/>
        <v>9.0159905037524357E-2</v>
      </c>
      <c r="I7" s="2">
        <v>3348.9450700000002</v>
      </c>
      <c r="J7" s="3">
        <f t="shared" si="2"/>
        <v>-0.35489365909486248</v>
      </c>
      <c r="K7" s="2">
        <v>1981.7511999999999</v>
      </c>
      <c r="L7" s="2">
        <v>2160.4256999999998</v>
      </c>
      <c r="M7" s="3">
        <f t="shared" si="3"/>
        <v>9.0159905037524357E-2</v>
      </c>
    </row>
    <row r="8" spans="1:13" x14ac:dyDescent="0.2">
      <c r="A8" s="1" t="s">
        <v>19</v>
      </c>
      <c r="B8" s="1" t="s">
        <v>107</v>
      </c>
      <c r="C8" s="2">
        <v>1.6519999999999999</v>
      </c>
      <c r="D8" s="2">
        <v>116.91915</v>
      </c>
      <c r="E8" s="3">
        <f t="shared" si="0"/>
        <v>69.774303874092013</v>
      </c>
      <c r="F8" s="2">
        <v>530.10676999999998</v>
      </c>
      <c r="G8" s="2">
        <v>1344.79574</v>
      </c>
      <c r="H8" s="3">
        <f t="shared" si="1"/>
        <v>1.5368393993534548</v>
      </c>
      <c r="I8" s="2">
        <v>1156.6712500000001</v>
      </c>
      <c r="J8" s="3">
        <f t="shared" si="2"/>
        <v>0.16264300681805643</v>
      </c>
      <c r="K8" s="2">
        <v>530.10676999999998</v>
      </c>
      <c r="L8" s="2">
        <v>1344.79574</v>
      </c>
      <c r="M8" s="3">
        <f t="shared" si="3"/>
        <v>1.5368393993534548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3.4860099999999998</v>
      </c>
      <c r="G9" s="2">
        <v>37.687640000000002</v>
      </c>
      <c r="H9" s="3">
        <f t="shared" si="1"/>
        <v>9.8111106967564652</v>
      </c>
      <c r="I9" s="2">
        <v>44.546909999999997</v>
      </c>
      <c r="J9" s="3">
        <f t="shared" si="2"/>
        <v>-0.15397858123043762</v>
      </c>
      <c r="K9" s="2">
        <v>3.4860099999999998</v>
      </c>
      <c r="L9" s="2">
        <v>37.687640000000002</v>
      </c>
      <c r="M9" s="3">
        <f t="shared" si="3"/>
        <v>9.8111106967564652</v>
      </c>
    </row>
    <row r="10" spans="1:13" x14ac:dyDescent="0.2">
      <c r="A10" s="1" t="s">
        <v>17</v>
      </c>
      <c r="B10" s="1" t="s">
        <v>107</v>
      </c>
      <c r="C10" s="2">
        <v>45.976880000000001</v>
      </c>
      <c r="D10" s="2">
        <v>112.0701</v>
      </c>
      <c r="E10" s="3">
        <f t="shared" si="0"/>
        <v>1.4375316463405086</v>
      </c>
      <c r="F10" s="2">
        <v>1857.4413199999999</v>
      </c>
      <c r="G10" s="2">
        <v>3045.3472099999999</v>
      </c>
      <c r="H10" s="3">
        <f t="shared" si="1"/>
        <v>0.6395388522960177</v>
      </c>
      <c r="I10" s="2">
        <v>2599.5163299999999</v>
      </c>
      <c r="J10" s="3">
        <f t="shared" si="2"/>
        <v>0.1715053199915848</v>
      </c>
      <c r="K10" s="2">
        <v>1857.4413199999999</v>
      </c>
      <c r="L10" s="2">
        <v>3045.3472099999999</v>
      </c>
      <c r="M10" s="3">
        <f t="shared" si="3"/>
        <v>0.6395388522960177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132.03752</v>
      </c>
      <c r="G11" s="2">
        <v>69.502759999999995</v>
      </c>
      <c r="H11" s="3">
        <f t="shared" si="1"/>
        <v>-0.47361356075151972</v>
      </c>
      <c r="I11" s="2">
        <v>133.55754999999999</v>
      </c>
      <c r="J11" s="3">
        <f t="shared" si="2"/>
        <v>-0.47960441023364087</v>
      </c>
      <c r="K11" s="2">
        <v>132.03752</v>
      </c>
      <c r="L11" s="2">
        <v>69.502759999999995</v>
      </c>
      <c r="M11" s="3">
        <f t="shared" si="3"/>
        <v>-0.47361356075151972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1.41E-2</v>
      </c>
      <c r="J12" s="3">
        <f t="shared" si="2"/>
        <v>-1</v>
      </c>
      <c r="K12" s="2">
        <v>0</v>
      </c>
      <c r="L12" s="2">
        <v>0</v>
      </c>
      <c r="M12" s="3" t="str">
        <f t="shared" si="3"/>
        <v/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79.259810000000002</v>
      </c>
      <c r="G13" s="2">
        <v>379.64197000000001</v>
      </c>
      <c r="H13" s="3">
        <f t="shared" si="1"/>
        <v>3.7898420397424619</v>
      </c>
      <c r="I13" s="2">
        <v>351.84082999999998</v>
      </c>
      <c r="J13" s="3">
        <f t="shared" si="2"/>
        <v>7.9016241520349029E-2</v>
      </c>
      <c r="K13" s="2">
        <v>79.259810000000002</v>
      </c>
      <c r="L13" s="2">
        <v>379.64197000000001</v>
      </c>
      <c r="M13" s="3">
        <f t="shared" si="3"/>
        <v>3.7898420397424619</v>
      </c>
    </row>
    <row r="14" spans="1:13" x14ac:dyDescent="0.2">
      <c r="A14" s="1" t="s">
        <v>13</v>
      </c>
      <c r="B14" s="1" t="s">
        <v>107</v>
      </c>
      <c r="C14" s="2">
        <v>104.3866</v>
      </c>
      <c r="D14" s="2">
        <v>89.991140000000001</v>
      </c>
      <c r="E14" s="3">
        <f t="shared" si="0"/>
        <v>-0.13790524837479134</v>
      </c>
      <c r="F14" s="2">
        <v>7915.05962</v>
      </c>
      <c r="G14" s="2">
        <v>8816.1086400000004</v>
      </c>
      <c r="H14" s="3">
        <f t="shared" si="1"/>
        <v>0.11383982727346798</v>
      </c>
      <c r="I14" s="2">
        <v>10534.783369999999</v>
      </c>
      <c r="J14" s="3">
        <f t="shared" si="2"/>
        <v>-0.16314286394291555</v>
      </c>
      <c r="K14" s="2">
        <v>7915.05962</v>
      </c>
      <c r="L14" s="2">
        <v>8816.1086400000004</v>
      </c>
      <c r="M14" s="3">
        <f t="shared" si="3"/>
        <v>0.11383982727346798</v>
      </c>
    </row>
    <row r="15" spans="1:13" x14ac:dyDescent="0.2">
      <c r="A15" s="1" t="s">
        <v>12</v>
      </c>
      <c r="B15" s="1" t="s">
        <v>107</v>
      </c>
      <c r="C15" s="2">
        <v>729.24429999999995</v>
      </c>
      <c r="D15" s="2">
        <v>1131.14822</v>
      </c>
      <c r="E15" s="3">
        <f t="shared" si="0"/>
        <v>0.55112384148905935</v>
      </c>
      <c r="F15" s="2">
        <v>11549.316860000001</v>
      </c>
      <c r="G15" s="2">
        <v>22726.34232</v>
      </c>
      <c r="H15" s="3">
        <f t="shared" si="1"/>
        <v>0.96776507177758719</v>
      </c>
      <c r="I15" s="2">
        <v>22136.569630000002</v>
      </c>
      <c r="J15" s="3">
        <f t="shared" si="2"/>
        <v>2.6642460862622785E-2</v>
      </c>
      <c r="K15" s="2">
        <v>11549.316860000001</v>
      </c>
      <c r="L15" s="2">
        <v>22726.34232</v>
      </c>
      <c r="M15" s="3">
        <f t="shared" si="3"/>
        <v>0.96776507177758719</v>
      </c>
    </row>
    <row r="16" spans="1:13" x14ac:dyDescent="0.2">
      <c r="A16" s="1" t="s">
        <v>11</v>
      </c>
      <c r="B16" s="1" t="s">
        <v>107</v>
      </c>
      <c r="C16" s="2">
        <v>55.150590000000001</v>
      </c>
      <c r="D16" s="2">
        <v>168.02046999999999</v>
      </c>
      <c r="E16" s="3">
        <f t="shared" si="0"/>
        <v>2.0465761109717953</v>
      </c>
      <c r="F16" s="2">
        <v>2188.2550099999999</v>
      </c>
      <c r="G16" s="2">
        <v>2382.7361299999998</v>
      </c>
      <c r="H16" s="3">
        <f t="shared" si="1"/>
        <v>8.8874979886370609E-2</v>
      </c>
      <c r="I16" s="2">
        <v>3147.1622400000001</v>
      </c>
      <c r="J16" s="3">
        <f t="shared" si="2"/>
        <v>-0.2428937727722611</v>
      </c>
      <c r="K16" s="2">
        <v>2188.2550099999999</v>
      </c>
      <c r="L16" s="2">
        <v>2382.7361299999998</v>
      </c>
      <c r="M16" s="3">
        <f t="shared" si="3"/>
        <v>8.8874979886370609E-2</v>
      </c>
    </row>
    <row r="17" spans="1:13" x14ac:dyDescent="0.2">
      <c r="A17" s="1" t="s">
        <v>10</v>
      </c>
      <c r="B17" s="1" t="s">
        <v>107</v>
      </c>
      <c r="C17" s="2">
        <v>403.49220000000003</v>
      </c>
      <c r="D17" s="2">
        <v>1069.2683300000001</v>
      </c>
      <c r="E17" s="3">
        <f t="shared" si="0"/>
        <v>1.6500346970771678</v>
      </c>
      <c r="F17" s="2">
        <v>19991.660759999999</v>
      </c>
      <c r="G17" s="2">
        <v>24253.19628</v>
      </c>
      <c r="H17" s="3">
        <f t="shared" si="1"/>
        <v>0.21316565797908238</v>
      </c>
      <c r="I17" s="2">
        <v>24034.322960000001</v>
      </c>
      <c r="J17" s="3">
        <f t="shared" si="2"/>
        <v>9.1066979654166325E-3</v>
      </c>
      <c r="K17" s="2">
        <v>19991.660759999999</v>
      </c>
      <c r="L17" s="2">
        <v>24253.19628</v>
      </c>
      <c r="M17" s="3">
        <f t="shared" si="3"/>
        <v>0.21316565797908238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11.675470000000001</v>
      </c>
      <c r="E18" s="3" t="str">
        <f t="shared" si="0"/>
        <v/>
      </c>
      <c r="F18" s="2">
        <v>261.14550000000003</v>
      </c>
      <c r="G18" s="2">
        <v>464.09802999999999</v>
      </c>
      <c r="H18" s="3">
        <f t="shared" si="1"/>
        <v>0.77716265453549815</v>
      </c>
      <c r="I18" s="2">
        <v>346.13891999999998</v>
      </c>
      <c r="J18" s="3">
        <f t="shared" si="2"/>
        <v>0.34078545689112349</v>
      </c>
      <c r="K18" s="2">
        <v>261.14550000000003</v>
      </c>
      <c r="L18" s="2">
        <v>464.09802999999999</v>
      </c>
      <c r="M18" s="3">
        <f t="shared" si="3"/>
        <v>0.77716265453549815</v>
      </c>
    </row>
    <row r="19" spans="1:13" x14ac:dyDescent="0.2">
      <c r="A19" s="1" t="s">
        <v>9</v>
      </c>
      <c r="B19" s="1" t="s">
        <v>107</v>
      </c>
      <c r="C19" s="2">
        <v>94.076400000000007</v>
      </c>
      <c r="D19" s="2">
        <v>35.369300000000003</v>
      </c>
      <c r="E19" s="3">
        <f t="shared" si="0"/>
        <v>-0.62403642146170557</v>
      </c>
      <c r="F19" s="2">
        <v>2947.40906</v>
      </c>
      <c r="G19" s="2">
        <v>3934.6035200000001</v>
      </c>
      <c r="H19" s="3">
        <f t="shared" si="1"/>
        <v>0.33493635932570553</v>
      </c>
      <c r="I19" s="2">
        <v>3463.0009100000002</v>
      </c>
      <c r="J19" s="3">
        <f t="shared" si="2"/>
        <v>0.13618321861775073</v>
      </c>
      <c r="K19" s="2">
        <v>2947.40906</v>
      </c>
      <c r="L19" s="2">
        <v>3934.6035200000001</v>
      </c>
      <c r="M19" s="3">
        <f t="shared" si="3"/>
        <v>0.33493635932570553</v>
      </c>
    </row>
    <row r="20" spans="1:13" x14ac:dyDescent="0.2">
      <c r="A20" s="1" t="s">
        <v>8</v>
      </c>
      <c r="B20" s="1" t="s">
        <v>107</v>
      </c>
      <c r="C20" s="2">
        <v>48.48133</v>
      </c>
      <c r="D20" s="2">
        <v>177.22351</v>
      </c>
      <c r="E20" s="3">
        <f t="shared" si="0"/>
        <v>2.6555001688278765</v>
      </c>
      <c r="F20" s="2">
        <v>3527.3535299999999</v>
      </c>
      <c r="G20" s="2">
        <v>9448.4001399999997</v>
      </c>
      <c r="H20" s="3">
        <f t="shared" si="1"/>
        <v>1.678608781241159</v>
      </c>
      <c r="I20" s="2">
        <v>5263.3801700000004</v>
      </c>
      <c r="J20" s="3">
        <f t="shared" si="2"/>
        <v>0.79512021454456305</v>
      </c>
      <c r="K20" s="2">
        <v>3527.3535299999999</v>
      </c>
      <c r="L20" s="2">
        <v>9448.4001399999997</v>
      </c>
      <c r="M20" s="3">
        <f t="shared" si="3"/>
        <v>1.678608781241159</v>
      </c>
    </row>
    <row r="21" spans="1:13" x14ac:dyDescent="0.2">
      <c r="A21" s="1" t="s">
        <v>7</v>
      </c>
      <c r="B21" s="1" t="s">
        <v>107</v>
      </c>
      <c r="C21" s="2">
        <v>153.37586999999999</v>
      </c>
      <c r="D21" s="2">
        <v>76.274600000000007</v>
      </c>
      <c r="E21" s="3">
        <f t="shared" si="0"/>
        <v>-0.50269491543878442</v>
      </c>
      <c r="F21" s="2">
        <v>992.63089000000002</v>
      </c>
      <c r="G21" s="2">
        <v>1203.57925</v>
      </c>
      <c r="H21" s="3">
        <f t="shared" si="1"/>
        <v>0.21251440200495875</v>
      </c>
      <c r="I21" s="2">
        <v>940.03810999999996</v>
      </c>
      <c r="J21" s="3">
        <f t="shared" si="2"/>
        <v>0.28035154872604062</v>
      </c>
      <c r="K21" s="2">
        <v>992.63089000000002</v>
      </c>
      <c r="L21" s="2">
        <v>1203.57925</v>
      </c>
      <c r="M21" s="3">
        <f t="shared" si="3"/>
        <v>0.21251440200495875</v>
      </c>
    </row>
    <row r="22" spans="1:13" x14ac:dyDescent="0.2">
      <c r="A22" s="1" t="s">
        <v>6</v>
      </c>
      <c r="B22" s="1" t="s">
        <v>107</v>
      </c>
      <c r="C22" s="2">
        <v>204.47880000000001</v>
      </c>
      <c r="D22" s="2">
        <v>728.96128999999996</v>
      </c>
      <c r="E22" s="3">
        <f t="shared" si="0"/>
        <v>2.5649724568023675</v>
      </c>
      <c r="F22" s="2">
        <v>5690.3891599999997</v>
      </c>
      <c r="G22" s="2">
        <v>6626.2164499999999</v>
      </c>
      <c r="H22" s="3">
        <f t="shared" si="1"/>
        <v>0.16445752016018544</v>
      </c>
      <c r="I22" s="2">
        <v>8260.8554800000002</v>
      </c>
      <c r="J22" s="3">
        <f t="shared" si="2"/>
        <v>-0.19787769365504027</v>
      </c>
      <c r="K22" s="2">
        <v>5690.3891599999997</v>
      </c>
      <c r="L22" s="2">
        <v>6626.2164499999999</v>
      </c>
      <c r="M22" s="3">
        <f t="shared" si="3"/>
        <v>0.16445752016018544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6.3890000000000002E-2</v>
      </c>
      <c r="G23" s="2">
        <v>1.13788</v>
      </c>
      <c r="H23" s="3">
        <f t="shared" si="1"/>
        <v>16.809985913288465</v>
      </c>
      <c r="I23" s="2">
        <v>221.62726000000001</v>
      </c>
      <c r="J23" s="3">
        <f t="shared" si="2"/>
        <v>-0.99486579403634734</v>
      </c>
      <c r="K23" s="2">
        <v>6.3890000000000002E-2</v>
      </c>
      <c r="L23" s="2">
        <v>1.13788</v>
      </c>
      <c r="M23" s="3">
        <f t="shared" si="3"/>
        <v>16.809985913288465</v>
      </c>
    </row>
    <row r="24" spans="1:13" x14ac:dyDescent="0.2">
      <c r="A24" s="1" t="s">
        <v>4</v>
      </c>
      <c r="B24" s="1" t="s">
        <v>107</v>
      </c>
      <c r="C24" s="2">
        <v>53.472070000000002</v>
      </c>
      <c r="D24" s="2">
        <v>152.84650999999999</v>
      </c>
      <c r="E24" s="3">
        <f t="shared" si="0"/>
        <v>1.8584363762240734</v>
      </c>
      <c r="F24" s="2">
        <v>2922.8658700000001</v>
      </c>
      <c r="G24" s="2">
        <v>4124.7303099999999</v>
      </c>
      <c r="H24" s="3">
        <f t="shared" si="1"/>
        <v>0.41119383969542178</v>
      </c>
      <c r="I24" s="2">
        <v>10488.044330000001</v>
      </c>
      <c r="J24" s="3">
        <f t="shared" si="2"/>
        <v>-0.60672074028123413</v>
      </c>
      <c r="K24" s="2">
        <v>2922.8658700000001</v>
      </c>
      <c r="L24" s="2">
        <v>4124.7303099999999</v>
      </c>
      <c r="M24" s="3">
        <f t="shared" si="3"/>
        <v>0.41119383969542178</v>
      </c>
    </row>
    <row r="25" spans="1:13" x14ac:dyDescent="0.2">
      <c r="A25" s="1" t="s">
        <v>3</v>
      </c>
      <c r="B25" s="1" t="s">
        <v>107</v>
      </c>
      <c r="C25" s="2">
        <v>306.59872999999999</v>
      </c>
      <c r="D25" s="2">
        <v>68.924499999999995</v>
      </c>
      <c r="E25" s="3">
        <f t="shared" si="0"/>
        <v>-0.77519639432296406</v>
      </c>
      <c r="F25" s="2">
        <v>8344.5155099999993</v>
      </c>
      <c r="G25" s="2">
        <v>8854.1502500000006</v>
      </c>
      <c r="H25" s="3">
        <f t="shared" si="1"/>
        <v>6.1074215679659094E-2</v>
      </c>
      <c r="I25" s="2">
        <v>10121.554910000001</v>
      </c>
      <c r="J25" s="3">
        <f t="shared" si="2"/>
        <v>-0.12521837516761547</v>
      </c>
      <c r="K25" s="2">
        <v>8344.5155099999993</v>
      </c>
      <c r="L25" s="2">
        <v>8854.1502500000006</v>
      </c>
      <c r="M25" s="3">
        <f t="shared" si="3"/>
        <v>6.1074215679659094E-2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12.675000000000001</v>
      </c>
      <c r="E26" s="3" t="str">
        <f t="shared" si="0"/>
        <v/>
      </c>
      <c r="F26" s="2">
        <v>133.46756999999999</v>
      </c>
      <c r="G26" s="2">
        <v>215.47081</v>
      </c>
      <c r="H26" s="3">
        <f t="shared" si="1"/>
        <v>0.61440573166949841</v>
      </c>
      <c r="I26" s="2">
        <v>88.936859999999996</v>
      </c>
      <c r="J26" s="3">
        <f t="shared" si="2"/>
        <v>1.4227391207650011</v>
      </c>
      <c r="K26" s="2">
        <v>133.46756999999999</v>
      </c>
      <c r="L26" s="2">
        <v>215.47081</v>
      </c>
      <c r="M26" s="3">
        <f t="shared" si="3"/>
        <v>0.61440573166949841</v>
      </c>
    </row>
    <row r="27" spans="1:13" x14ac:dyDescent="0.2">
      <c r="A27" s="1" t="s">
        <v>2</v>
      </c>
      <c r="B27" s="1" t="s">
        <v>107</v>
      </c>
      <c r="C27" s="2">
        <v>1397.2395899999999</v>
      </c>
      <c r="D27" s="2">
        <v>1189.84357</v>
      </c>
      <c r="E27" s="3">
        <f t="shared" si="0"/>
        <v>-0.14843268218588046</v>
      </c>
      <c r="F27" s="2">
        <v>23441.685990000002</v>
      </c>
      <c r="G27" s="2">
        <v>24502.151000000002</v>
      </c>
      <c r="H27" s="3">
        <f t="shared" si="1"/>
        <v>4.5238427408863968E-2</v>
      </c>
      <c r="I27" s="2">
        <v>27628.149239999999</v>
      </c>
      <c r="J27" s="3">
        <f t="shared" si="2"/>
        <v>-0.11314540879467172</v>
      </c>
      <c r="K27" s="2">
        <v>23441.685990000002</v>
      </c>
      <c r="L27" s="2">
        <v>24502.151000000002</v>
      </c>
      <c r="M27" s="3">
        <f t="shared" si="3"/>
        <v>4.5238427408863968E-2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309.94295</v>
      </c>
      <c r="D29" s="2">
        <v>546.32255999999995</v>
      </c>
      <c r="E29" s="3">
        <f t="shared" si="0"/>
        <v>0.76265522413076337</v>
      </c>
      <c r="F29" s="2">
        <v>17670.47407</v>
      </c>
      <c r="G29" s="2">
        <v>17438.077079999999</v>
      </c>
      <c r="H29" s="3">
        <f t="shared" si="1"/>
        <v>-1.3151712233604007E-2</v>
      </c>
      <c r="I29" s="2">
        <v>25983.816699999999</v>
      </c>
      <c r="J29" s="3">
        <f t="shared" si="2"/>
        <v>-0.32888700373259638</v>
      </c>
      <c r="K29" s="2">
        <v>17670.47407</v>
      </c>
      <c r="L29" s="2">
        <v>17438.077079999999</v>
      </c>
      <c r="M29" s="3">
        <f t="shared" si="3"/>
        <v>-1.3151712233604007E-2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9.5343900000000001</v>
      </c>
      <c r="E30" s="3" t="str">
        <f t="shared" si="0"/>
        <v/>
      </c>
      <c r="F30" s="2">
        <v>3.1759599999999999</v>
      </c>
      <c r="G30" s="2">
        <v>55.104509999999998</v>
      </c>
      <c r="H30" s="3">
        <f t="shared" si="1"/>
        <v>16.350505044144132</v>
      </c>
      <c r="I30" s="2">
        <v>30.39001</v>
      </c>
      <c r="J30" s="3">
        <f t="shared" si="2"/>
        <v>0.81324422071595226</v>
      </c>
      <c r="K30" s="2">
        <v>3.1759599999999999</v>
      </c>
      <c r="L30" s="2">
        <v>55.104509999999998</v>
      </c>
      <c r="M30" s="3">
        <f t="shared" si="3"/>
        <v>16.350505044144132</v>
      </c>
    </row>
    <row r="31" spans="1:13" x14ac:dyDescent="0.2">
      <c r="A31" s="6" t="s">
        <v>0</v>
      </c>
      <c r="B31" s="6" t="s">
        <v>107</v>
      </c>
      <c r="C31" s="5">
        <v>4174.9522200000001</v>
      </c>
      <c r="D31" s="5">
        <v>6386.13753</v>
      </c>
      <c r="E31" s="4">
        <f t="shared" si="0"/>
        <v>0.52963128521743896</v>
      </c>
      <c r="F31" s="5">
        <v>119685.54042</v>
      </c>
      <c r="G31" s="5">
        <v>151332.89989</v>
      </c>
      <c r="H31" s="4">
        <f t="shared" si="1"/>
        <v>0.26442090965160214</v>
      </c>
      <c r="I31" s="5">
        <v>170029.18578999999</v>
      </c>
      <c r="J31" s="4">
        <f t="shared" si="2"/>
        <v>-0.10995927442181275</v>
      </c>
      <c r="K31" s="5">
        <v>119685.54042</v>
      </c>
      <c r="L31" s="5">
        <v>151332.89989</v>
      </c>
      <c r="M31" s="4">
        <f t="shared" si="3"/>
        <v>0.26442090965160214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20.25</v>
      </c>
      <c r="G32" s="2">
        <v>3.2901799999999999</v>
      </c>
      <c r="H32" s="3">
        <f t="shared" si="1"/>
        <v>-0.83752197530864203</v>
      </c>
      <c r="I32" s="2">
        <v>18.08379</v>
      </c>
      <c r="J32" s="3">
        <f t="shared" si="2"/>
        <v>-0.81805915684709896</v>
      </c>
      <c r="K32" s="2">
        <v>20.25</v>
      </c>
      <c r="L32" s="2">
        <v>3.2901799999999999</v>
      </c>
      <c r="M32" s="3">
        <f t="shared" si="3"/>
        <v>-0.83752197530864203</v>
      </c>
    </row>
    <row r="33" spans="1:13" x14ac:dyDescent="0.2">
      <c r="A33" s="1" t="s">
        <v>21</v>
      </c>
      <c r="B33" s="1" t="s">
        <v>106</v>
      </c>
      <c r="C33" s="2">
        <v>5.7274900000000004</v>
      </c>
      <c r="D33" s="2">
        <v>0</v>
      </c>
      <c r="E33" s="3">
        <f t="shared" si="0"/>
        <v>-1</v>
      </c>
      <c r="F33" s="2">
        <v>18.957599999999999</v>
      </c>
      <c r="G33" s="2">
        <v>52.699210000000001</v>
      </c>
      <c r="H33" s="3">
        <f t="shared" si="1"/>
        <v>1.7798460775625609</v>
      </c>
      <c r="I33" s="2">
        <v>38.44511</v>
      </c>
      <c r="J33" s="3">
        <f t="shared" si="2"/>
        <v>0.37076496854866581</v>
      </c>
      <c r="K33" s="2">
        <v>18.957599999999999</v>
      </c>
      <c r="L33" s="2">
        <v>52.699210000000001</v>
      </c>
      <c r="M33" s="3">
        <f t="shared" si="3"/>
        <v>1.7798460775625609</v>
      </c>
    </row>
    <row r="34" spans="1:13" x14ac:dyDescent="0.2">
      <c r="A34" s="1" t="s">
        <v>20</v>
      </c>
      <c r="B34" s="1" t="s">
        <v>106</v>
      </c>
      <c r="C34" s="2">
        <v>0.16569</v>
      </c>
      <c r="D34" s="2">
        <v>0</v>
      </c>
      <c r="E34" s="3">
        <f t="shared" si="0"/>
        <v>-1</v>
      </c>
      <c r="F34" s="2">
        <v>12.33498</v>
      </c>
      <c r="G34" s="2">
        <v>15.175829999999999</v>
      </c>
      <c r="H34" s="3">
        <f t="shared" si="1"/>
        <v>0.23030843990018623</v>
      </c>
      <c r="I34" s="2">
        <v>41.244669999999999</v>
      </c>
      <c r="J34" s="3">
        <f t="shared" si="2"/>
        <v>-0.63205354776750555</v>
      </c>
      <c r="K34" s="2">
        <v>12.33498</v>
      </c>
      <c r="L34" s="2">
        <v>15.175829999999999</v>
      </c>
      <c r="M34" s="3">
        <f t="shared" si="3"/>
        <v>0.23030843990018623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0.93447999999999998</v>
      </c>
      <c r="E35" s="3" t="str">
        <f t="shared" si="0"/>
        <v/>
      </c>
      <c r="F35" s="2">
        <v>0.83459000000000005</v>
      </c>
      <c r="G35" s="2">
        <v>152.97413</v>
      </c>
      <c r="H35" s="3">
        <f t="shared" si="1"/>
        <v>182.29255083334331</v>
      </c>
      <c r="I35" s="2">
        <v>172.32977</v>
      </c>
      <c r="J35" s="3">
        <f t="shared" si="2"/>
        <v>-0.11231744811125777</v>
      </c>
      <c r="K35" s="2">
        <v>0.83459000000000005</v>
      </c>
      <c r="L35" s="2">
        <v>152.97413</v>
      </c>
      <c r="M35" s="3">
        <f t="shared" si="3"/>
        <v>182.29255083334331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1.0455000000000001</v>
      </c>
      <c r="H36" s="3" t="str">
        <f t="shared" si="1"/>
        <v/>
      </c>
      <c r="I36" s="2">
        <v>2.3400000000000001E-2</v>
      </c>
      <c r="J36" s="3">
        <f t="shared" si="2"/>
        <v>43.679487179487182</v>
      </c>
      <c r="K36" s="2">
        <v>0</v>
      </c>
      <c r="L36" s="2">
        <v>1.0455000000000001</v>
      </c>
      <c r="M36" s="3" t="str">
        <f t="shared" si="3"/>
        <v/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92.63794</v>
      </c>
      <c r="G37" s="2">
        <v>195.29664</v>
      </c>
      <c r="H37" s="3">
        <f t="shared" si="1"/>
        <v>1.1081712309233129</v>
      </c>
      <c r="I37" s="2">
        <v>126.28259</v>
      </c>
      <c r="J37" s="3">
        <f t="shared" si="2"/>
        <v>0.54650486658533048</v>
      </c>
      <c r="K37" s="2">
        <v>92.63794</v>
      </c>
      <c r="L37" s="2">
        <v>195.29664</v>
      </c>
      <c r="M37" s="3">
        <f t="shared" si="3"/>
        <v>1.1081712309233129</v>
      </c>
    </row>
    <row r="38" spans="1:13" x14ac:dyDescent="0.2">
      <c r="A38" s="1" t="s">
        <v>16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1.5867</v>
      </c>
      <c r="H38" s="3" t="str">
        <f t="shared" si="1"/>
        <v/>
      </c>
      <c r="I38" s="2">
        <v>3.9257900000000001</v>
      </c>
      <c r="J38" s="3">
        <f t="shared" si="2"/>
        <v>-0.59582657248604742</v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14</v>
      </c>
      <c r="B39" s="1" t="s">
        <v>106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43.556759999999997</v>
      </c>
      <c r="J39" s="3">
        <f t="shared" si="2"/>
        <v>-1</v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13</v>
      </c>
      <c r="B40" s="1" t="s">
        <v>106</v>
      </c>
      <c r="C40" s="2">
        <v>3.1309999999999998E-2</v>
      </c>
      <c r="D40" s="2">
        <v>217.54232999999999</v>
      </c>
      <c r="E40" s="3">
        <f t="shared" si="0"/>
        <v>6947.0143724049831</v>
      </c>
      <c r="F40" s="2">
        <v>5052.34519</v>
      </c>
      <c r="G40" s="2">
        <v>5817.3462900000004</v>
      </c>
      <c r="H40" s="3">
        <f t="shared" si="1"/>
        <v>0.15141505008686873</v>
      </c>
      <c r="I40" s="2">
        <v>2467.8777</v>
      </c>
      <c r="J40" s="3">
        <f t="shared" si="2"/>
        <v>1.357226328517009</v>
      </c>
      <c r="K40" s="2">
        <v>5052.34519</v>
      </c>
      <c r="L40" s="2">
        <v>5817.3462900000004</v>
      </c>
      <c r="M40" s="3">
        <f t="shared" si="3"/>
        <v>0.15141505008686873</v>
      </c>
    </row>
    <row r="41" spans="1:13" x14ac:dyDescent="0.2">
      <c r="A41" s="1" t="s">
        <v>12</v>
      </c>
      <c r="B41" s="1" t="s">
        <v>106</v>
      </c>
      <c r="C41" s="2">
        <v>0</v>
      </c>
      <c r="D41" s="2">
        <v>30.935179999999999</v>
      </c>
      <c r="E41" s="3" t="str">
        <f t="shared" si="0"/>
        <v/>
      </c>
      <c r="F41" s="2">
        <v>3724.6678200000001</v>
      </c>
      <c r="G41" s="2">
        <v>2681.7192300000002</v>
      </c>
      <c r="H41" s="3">
        <f t="shared" si="1"/>
        <v>-0.28001116888861244</v>
      </c>
      <c r="I41" s="2">
        <v>3361.1616899999999</v>
      </c>
      <c r="J41" s="3">
        <f t="shared" si="2"/>
        <v>-0.20214512798400952</v>
      </c>
      <c r="K41" s="2">
        <v>3724.6678200000001</v>
      </c>
      <c r="L41" s="2">
        <v>2681.7192300000002</v>
      </c>
      <c r="M41" s="3">
        <f t="shared" si="3"/>
        <v>-0.28001116888861244</v>
      </c>
    </row>
    <row r="42" spans="1:13" x14ac:dyDescent="0.2">
      <c r="A42" s="1" t="s">
        <v>11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0.52244000000000002</v>
      </c>
      <c r="G42" s="2">
        <v>27.84348</v>
      </c>
      <c r="H42" s="3">
        <f t="shared" si="1"/>
        <v>52.295076946635021</v>
      </c>
      <c r="I42" s="2">
        <v>12.6655</v>
      </c>
      <c r="J42" s="3">
        <f t="shared" si="2"/>
        <v>1.1983719553116736</v>
      </c>
      <c r="K42" s="2">
        <v>0.52244000000000002</v>
      </c>
      <c r="L42" s="2">
        <v>27.84348</v>
      </c>
      <c r="M42" s="3">
        <f t="shared" si="3"/>
        <v>52.295076946635021</v>
      </c>
    </row>
    <row r="43" spans="1:13" x14ac:dyDescent="0.2">
      <c r="A43" s="1" t="s">
        <v>10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632.08977000000004</v>
      </c>
      <c r="G43" s="2">
        <v>65.863169999999997</v>
      </c>
      <c r="H43" s="3">
        <f t="shared" si="1"/>
        <v>-0.89580092397318822</v>
      </c>
      <c r="I43" s="2">
        <v>127.42897000000001</v>
      </c>
      <c r="J43" s="3">
        <f t="shared" si="2"/>
        <v>-0.48313817493777123</v>
      </c>
      <c r="K43" s="2">
        <v>632.08977000000004</v>
      </c>
      <c r="L43" s="2">
        <v>65.863169999999997</v>
      </c>
      <c r="M43" s="3">
        <f t="shared" si="3"/>
        <v>-0.89580092397318822</v>
      </c>
    </row>
    <row r="44" spans="1:13" x14ac:dyDescent="0.2">
      <c r="A44" s="1" t="s">
        <v>27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6.9342600000000001</v>
      </c>
      <c r="J44" s="3">
        <f t="shared" si="2"/>
        <v>-1</v>
      </c>
      <c r="K44" s="2">
        <v>0</v>
      </c>
      <c r="L44" s="2">
        <v>0</v>
      </c>
      <c r="M44" s="3" t="str">
        <f t="shared" si="3"/>
        <v/>
      </c>
    </row>
    <row r="45" spans="1:13" x14ac:dyDescent="0.2">
      <c r="A45" s="1" t="s">
        <v>9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15.709009999999999</v>
      </c>
      <c r="G45" s="2">
        <v>231.77227999999999</v>
      </c>
      <c r="H45" s="3">
        <f t="shared" si="1"/>
        <v>13.754098444141292</v>
      </c>
      <c r="I45" s="2">
        <v>3.4064399999999999</v>
      </c>
      <c r="J45" s="3">
        <f t="shared" si="2"/>
        <v>67.039442937494869</v>
      </c>
      <c r="K45" s="2">
        <v>15.709009999999999</v>
      </c>
      <c r="L45" s="2">
        <v>231.77227999999999</v>
      </c>
      <c r="M45" s="3">
        <f t="shared" si="3"/>
        <v>13.754098444141292</v>
      </c>
    </row>
    <row r="46" spans="1:13" x14ac:dyDescent="0.2">
      <c r="A46" s="1" t="s">
        <v>8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5.4611900000000002</v>
      </c>
      <c r="G46" s="2">
        <v>20.125579999999999</v>
      </c>
      <c r="H46" s="3">
        <f t="shared" si="1"/>
        <v>2.6852004782840369</v>
      </c>
      <c r="I46" s="2">
        <v>77.682100000000005</v>
      </c>
      <c r="J46" s="3">
        <f t="shared" si="2"/>
        <v>-0.74092384217213492</v>
      </c>
      <c r="K46" s="2">
        <v>5.4611900000000002</v>
      </c>
      <c r="L46" s="2">
        <v>20.125579999999999</v>
      </c>
      <c r="M46" s="3">
        <f t="shared" si="3"/>
        <v>2.6852004782840369</v>
      </c>
    </row>
    <row r="47" spans="1:13" x14ac:dyDescent="0.2">
      <c r="A47" s="1" t="s">
        <v>7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3.755E-2</v>
      </c>
      <c r="G47" s="2">
        <v>1.87096</v>
      </c>
      <c r="H47" s="3">
        <f t="shared" si="1"/>
        <v>48.825832223701731</v>
      </c>
      <c r="I47" s="2">
        <v>0.69782</v>
      </c>
      <c r="J47" s="3">
        <f t="shared" si="2"/>
        <v>1.6811498667278095</v>
      </c>
      <c r="K47" s="2">
        <v>3.755E-2</v>
      </c>
      <c r="L47" s="2">
        <v>1.87096</v>
      </c>
      <c r="M47" s="3">
        <f t="shared" si="3"/>
        <v>48.825832223701731</v>
      </c>
    </row>
    <row r="48" spans="1:13" x14ac:dyDescent="0.2">
      <c r="A48" s="1" t="s">
        <v>6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523.11807999999996</v>
      </c>
      <c r="G48" s="2">
        <v>268.03811000000002</v>
      </c>
      <c r="H48" s="3">
        <f t="shared" si="1"/>
        <v>-0.48761451716599047</v>
      </c>
      <c r="I48" s="2">
        <v>439.22417999999999</v>
      </c>
      <c r="J48" s="3">
        <f t="shared" si="2"/>
        <v>-0.38974646159052528</v>
      </c>
      <c r="K48" s="2">
        <v>523.11807999999996</v>
      </c>
      <c r="L48" s="2">
        <v>268.03811000000002</v>
      </c>
      <c r="M48" s="3">
        <f t="shared" si="3"/>
        <v>-0.48761451716599047</v>
      </c>
    </row>
    <row r="49" spans="1:13" x14ac:dyDescent="0.2">
      <c r="A49" s="1" t="s">
        <v>5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0.11883000000000001</v>
      </c>
      <c r="G49" s="2">
        <v>3.5157799999999999</v>
      </c>
      <c r="H49" s="3">
        <f t="shared" si="1"/>
        <v>28.586636371286708</v>
      </c>
      <c r="I49" s="2">
        <v>0.13200000000000001</v>
      </c>
      <c r="J49" s="3">
        <f t="shared" si="2"/>
        <v>25.634696969696968</v>
      </c>
      <c r="K49" s="2">
        <v>0.11883000000000001</v>
      </c>
      <c r="L49" s="2">
        <v>3.5157799999999999</v>
      </c>
      <c r="M49" s="3">
        <f t="shared" si="3"/>
        <v>28.586636371286708</v>
      </c>
    </row>
    <row r="50" spans="1:13" x14ac:dyDescent="0.2">
      <c r="A50" s="1" t="s">
        <v>4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360.95567999999997</v>
      </c>
      <c r="G50" s="2">
        <v>3.8152400000000002</v>
      </c>
      <c r="H50" s="3">
        <f t="shared" si="1"/>
        <v>-0.98943017048519644</v>
      </c>
      <c r="I50" s="2">
        <v>0.93698999999999999</v>
      </c>
      <c r="J50" s="3">
        <f t="shared" si="2"/>
        <v>3.0718043949241727</v>
      </c>
      <c r="K50" s="2">
        <v>360.95567999999997</v>
      </c>
      <c r="L50" s="2">
        <v>3.8152400000000002</v>
      </c>
      <c r="M50" s="3">
        <f t="shared" si="3"/>
        <v>-0.98943017048519644</v>
      </c>
    </row>
    <row r="51" spans="1:13" x14ac:dyDescent="0.2">
      <c r="A51" s="1" t="s">
        <v>3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13</v>
      </c>
      <c r="G51" s="2">
        <v>1.3396999999999999</v>
      </c>
      <c r="H51" s="3">
        <f t="shared" si="1"/>
        <v>-0.89694615384615384</v>
      </c>
      <c r="I51" s="2">
        <v>3.7811900000000001</v>
      </c>
      <c r="J51" s="3">
        <f t="shared" si="2"/>
        <v>-0.64569355150098251</v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</v>
      </c>
      <c r="B52" s="1" t="s">
        <v>106</v>
      </c>
      <c r="C52" s="2">
        <v>0</v>
      </c>
      <c r="D52" s="2">
        <v>1.58843</v>
      </c>
      <c r="E52" s="3" t="str">
        <f t="shared" si="0"/>
        <v/>
      </c>
      <c r="F52" s="2">
        <v>73.105040000000002</v>
      </c>
      <c r="G52" s="2">
        <v>622.99606000000006</v>
      </c>
      <c r="H52" s="3">
        <f t="shared" si="1"/>
        <v>7.52193036212004</v>
      </c>
      <c r="I52" s="2">
        <v>445.05054000000001</v>
      </c>
      <c r="J52" s="3">
        <f t="shared" si="2"/>
        <v>0.39983216288199541</v>
      </c>
      <c r="K52" s="2">
        <v>73.105040000000002</v>
      </c>
      <c r="L52" s="2">
        <v>622.99606000000006</v>
      </c>
      <c r="M52" s="3">
        <f t="shared" si="3"/>
        <v>7.52193036212004</v>
      </c>
    </row>
    <row r="53" spans="1:13" x14ac:dyDescent="0.2">
      <c r="A53" s="1" t="s">
        <v>33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">
      <c r="A54" s="1" t="s">
        <v>25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1" t="s">
        <v>29</v>
      </c>
      <c r="B55" s="1" t="s">
        <v>106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6" t="s">
        <v>0</v>
      </c>
      <c r="B56" s="6" t="s">
        <v>106</v>
      </c>
      <c r="C56" s="5">
        <v>5.9244899999999996</v>
      </c>
      <c r="D56" s="5">
        <v>251.00041999999999</v>
      </c>
      <c r="E56" s="4">
        <f t="shared" si="0"/>
        <v>41.366586828570902</v>
      </c>
      <c r="F56" s="5">
        <v>10546.145710000001</v>
      </c>
      <c r="G56" s="5">
        <v>10168.31407</v>
      </c>
      <c r="H56" s="4">
        <f t="shared" si="1"/>
        <v>-3.5826514291542044E-2</v>
      </c>
      <c r="I56" s="5">
        <v>7390.9009400000004</v>
      </c>
      <c r="J56" s="4">
        <f t="shared" si="2"/>
        <v>0.37578816879664467</v>
      </c>
      <c r="K56" s="5">
        <v>10546.145710000001</v>
      </c>
      <c r="L56" s="5">
        <v>10168.31407</v>
      </c>
      <c r="M56" s="4">
        <f t="shared" si="3"/>
        <v>-3.5826514291542044E-2</v>
      </c>
    </row>
    <row r="57" spans="1:13" x14ac:dyDescent="0.2">
      <c r="A57" s="1" t="s">
        <v>22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2.2626900000000001</v>
      </c>
      <c r="H57" s="3" t="str">
        <f t="shared" si="1"/>
        <v/>
      </c>
      <c r="I57" s="2">
        <v>14.836360000000001</v>
      </c>
      <c r="J57" s="3">
        <f t="shared" si="2"/>
        <v>-0.84749021997309315</v>
      </c>
      <c r="K57" s="2">
        <v>0</v>
      </c>
      <c r="L57" s="2">
        <v>2.2626900000000001</v>
      </c>
      <c r="M57" s="3" t="str">
        <f t="shared" si="3"/>
        <v/>
      </c>
    </row>
    <row r="58" spans="1:13" x14ac:dyDescent="0.2">
      <c r="A58" s="1" t="s">
        <v>21</v>
      </c>
      <c r="B58" s="1" t="s">
        <v>105</v>
      </c>
      <c r="C58" s="2">
        <v>0</v>
      </c>
      <c r="D58" s="2">
        <v>0</v>
      </c>
      <c r="E58" s="3" t="str">
        <f t="shared" si="0"/>
        <v/>
      </c>
      <c r="F58" s="2">
        <v>240.89478</v>
      </c>
      <c r="G58" s="2">
        <v>414.69533000000001</v>
      </c>
      <c r="H58" s="3">
        <f t="shared" si="1"/>
        <v>0.7214791038643511</v>
      </c>
      <c r="I58" s="2">
        <v>171.61172999999999</v>
      </c>
      <c r="J58" s="3">
        <f t="shared" si="2"/>
        <v>1.4164742701445876</v>
      </c>
      <c r="K58" s="2">
        <v>240.89478</v>
      </c>
      <c r="L58" s="2">
        <v>414.69533000000001</v>
      </c>
      <c r="M58" s="3">
        <f t="shared" si="3"/>
        <v>0.7214791038643511</v>
      </c>
    </row>
    <row r="59" spans="1:13" x14ac:dyDescent="0.2">
      <c r="A59" s="1" t="s">
        <v>20</v>
      </c>
      <c r="B59" s="1" t="s">
        <v>105</v>
      </c>
      <c r="C59" s="2">
        <v>0</v>
      </c>
      <c r="D59" s="2">
        <v>27.863869999999999</v>
      </c>
      <c r="E59" s="3" t="str">
        <f t="shared" si="0"/>
        <v/>
      </c>
      <c r="F59" s="2">
        <v>782.41258000000005</v>
      </c>
      <c r="G59" s="2">
        <v>1179.6169299999999</v>
      </c>
      <c r="H59" s="3">
        <f t="shared" si="1"/>
        <v>0.50766610884502894</v>
      </c>
      <c r="I59" s="2">
        <v>1167.5739100000001</v>
      </c>
      <c r="J59" s="3">
        <f t="shared" si="2"/>
        <v>1.031456758056537E-2</v>
      </c>
      <c r="K59" s="2">
        <v>782.41258000000005</v>
      </c>
      <c r="L59" s="2">
        <v>1179.6169299999999</v>
      </c>
      <c r="M59" s="3">
        <f t="shared" si="3"/>
        <v>0.50766610884502894</v>
      </c>
    </row>
    <row r="60" spans="1:13" x14ac:dyDescent="0.2">
      <c r="A60" s="1" t="s">
        <v>19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0.19703999999999999</v>
      </c>
      <c r="J60" s="3">
        <f t="shared" si="2"/>
        <v>-1</v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18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17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3.7399200000000001</v>
      </c>
      <c r="H62" s="3" t="str">
        <f t="shared" si="1"/>
        <v/>
      </c>
      <c r="I62" s="2">
        <v>62.741900000000001</v>
      </c>
      <c r="J62" s="3">
        <f t="shared" si="2"/>
        <v>-0.94039198685407999</v>
      </c>
      <c r="K62" s="2">
        <v>0</v>
      </c>
      <c r="L62" s="2">
        <v>3.7399200000000001</v>
      </c>
      <c r="M62" s="3" t="str">
        <f t="shared" si="3"/>
        <v/>
      </c>
    </row>
    <row r="63" spans="1:13" x14ac:dyDescent="0.2">
      <c r="A63" s="1" t="s">
        <v>16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374.14893999999998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374.14893999999998</v>
      </c>
      <c r="M63" s="3" t="str">
        <f t="shared" si="3"/>
        <v/>
      </c>
    </row>
    <row r="64" spans="1:13" x14ac:dyDescent="0.2">
      <c r="A64" s="1" t="s">
        <v>15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14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7.4607799999999997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7.4607799999999997</v>
      </c>
      <c r="M65" s="3" t="str">
        <f t="shared" si="3"/>
        <v/>
      </c>
    </row>
    <row r="66" spans="1:13" x14ac:dyDescent="0.2">
      <c r="A66" s="1" t="s">
        <v>13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38.887329999999999</v>
      </c>
      <c r="G66" s="2">
        <v>38.595860000000002</v>
      </c>
      <c r="H66" s="3">
        <f t="shared" si="1"/>
        <v>-7.4952433093246063E-3</v>
      </c>
      <c r="I66" s="2">
        <v>67.451070000000001</v>
      </c>
      <c r="J66" s="3">
        <f t="shared" si="2"/>
        <v>-0.42779469621460409</v>
      </c>
      <c r="K66" s="2">
        <v>38.887329999999999</v>
      </c>
      <c r="L66" s="2">
        <v>38.595860000000002</v>
      </c>
      <c r="M66" s="3">
        <f t="shared" si="3"/>
        <v>-7.4952433093246063E-3</v>
      </c>
    </row>
    <row r="67" spans="1:13" x14ac:dyDescent="0.2">
      <c r="A67" s="1" t="s">
        <v>12</v>
      </c>
      <c r="B67" s="1" t="s">
        <v>105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271.45767000000001</v>
      </c>
      <c r="G67" s="2">
        <v>140.42779999999999</v>
      </c>
      <c r="H67" s="3">
        <f t="shared" ref="H67:H127" si="5">IF(F67=0,"",(G67/F67-1))</f>
        <v>-0.48268987942024266</v>
      </c>
      <c r="I67" s="2">
        <v>977.51271999999994</v>
      </c>
      <c r="J67" s="3">
        <f t="shared" ref="J67:J127" si="6">IF(I67=0,"",(G67/I67-1))</f>
        <v>-0.85634171594206976</v>
      </c>
      <c r="K67" s="2">
        <v>271.45767000000001</v>
      </c>
      <c r="L67" s="2">
        <v>140.42779999999999</v>
      </c>
      <c r="M67" s="3">
        <f t="shared" ref="M67:M127" si="7">IF(K67=0,"",(L67/K67-1))</f>
        <v>-0.48268987942024266</v>
      </c>
    </row>
    <row r="68" spans="1:13" x14ac:dyDescent="0.2">
      <c r="A68" s="1" t="s">
        <v>11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0</v>
      </c>
      <c r="G68" s="2">
        <v>0.36763000000000001</v>
      </c>
      <c r="H68" s="3" t="str">
        <f t="shared" si="5"/>
        <v/>
      </c>
      <c r="I68" s="2">
        <v>14.863939999999999</v>
      </c>
      <c r="J68" s="3">
        <f t="shared" si="6"/>
        <v>-0.97526698842971649</v>
      </c>
      <c r="K68" s="2">
        <v>0</v>
      </c>
      <c r="L68" s="2">
        <v>0.36763000000000001</v>
      </c>
      <c r="M68" s="3" t="str">
        <f t="shared" si="7"/>
        <v/>
      </c>
    </row>
    <row r="69" spans="1:13" x14ac:dyDescent="0.2">
      <c r="A69" s="1" t="s">
        <v>10</v>
      </c>
      <c r="B69" s="1" t="s">
        <v>105</v>
      </c>
      <c r="C69" s="2">
        <v>34.762830000000001</v>
      </c>
      <c r="D69" s="2">
        <v>0</v>
      </c>
      <c r="E69" s="3">
        <f t="shared" si="4"/>
        <v>-1</v>
      </c>
      <c r="F69" s="2">
        <v>467.23854</v>
      </c>
      <c r="G69" s="2">
        <v>789.33537000000001</v>
      </c>
      <c r="H69" s="3">
        <f t="shared" si="5"/>
        <v>0.68936271823809747</v>
      </c>
      <c r="I69" s="2">
        <v>841.99240999999995</v>
      </c>
      <c r="J69" s="3">
        <f t="shared" si="6"/>
        <v>-6.253861599536259E-2</v>
      </c>
      <c r="K69" s="2">
        <v>467.23854</v>
      </c>
      <c r="L69" s="2">
        <v>789.33537000000001</v>
      </c>
      <c r="M69" s="3">
        <f t="shared" si="7"/>
        <v>0.68936271823809747</v>
      </c>
    </row>
    <row r="70" spans="1:13" x14ac:dyDescent="0.2">
      <c r="A70" s="1" t="s">
        <v>27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64.925309999999996</v>
      </c>
      <c r="G70" s="2">
        <v>56.780419999999999</v>
      </c>
      <c r="H70" s="3">
        <f t="shared" si="5"/>
        <v>-0.12545015187451547</v>
      </c>
      <c r="I70" s="2">
        <v>166.30183</v>
      </c>
      <c r="J70" s="3">
        <f t="shared" si="6"/>
        <v>-0.65857008308327092</v>
      </c>
      <c r="K70" s="2">
        <v>64.925309999999996</v>
      </c>
      <c r="L70" s="2">
        <v>56.780419999999999</v>
      </c>
      <c r="M70" s="3">
        <f t="shared" si="7"/>
        <v>-0.12545015187451547</v>
      </c>
    </row>
    <row r="71" spans="1:13" x14ac:dyDescent="0.2">
      <c r="A71" s="1" t="s">
        <v>9</v>
      </c>
      <c r="B71" s="1" t="s">
        <v>105</v>
      </c>
      <c r="C71" s="2">
        <v>1279.69057</v>
      </c>
      <c r="D71" s="2">
        <v>416.38907</v>
      </c>
      <c r="E71" s="3">
        <f t="shared" si="4"/>
        <v>-0.67461738035625285</v>
      </c>
      <c r="F71" s="2">
        <v>13739.99761</v>
      </c>
      <c r="G71" s="2">
        <v>13995.679620000001</v>
      </c>
      <c r="H71" s="3">
        <f t="shared" si="5"/>
        <v>1.8608592028714455E-2</v>
      </c>
      <c r="I71" s="2">
        <v>13635.43208</v>
      </c>
      <c r="J71" s="3">
        <f t="shared" si="6"/>
        <v>2.6419957789852511E-2</v>
      </c>
      <c r="K71" s="2">
        <v>13739.99761</v>
      </c>
      <c r="L71" s="2">
        <v>13995.679620000001</v>
      </c>
      <c r="M71" s="3">
        <f t="shared" si="7"/>
        <v>1.8608592028714455E-2</v>
      </c>
    </row>
    <row r="72" spans="1:13" x14ac:dyDescent="0.2">
      <c r="A72" s="1" t="s">
        <v>8</v>
      </c>
      <c r="B72" s="1" t="s">
        <v>105</v>
      </c>
      <c r="C72" s="2">
        <v>0</v>
      </c>
      <c r="D72" s="2">
        <v>21.990359999999999</v>
      </c>
      <c r="E72" s="3" t="str">
        <f t="shared" si="4"/>
        <v/>
      </c>
      <c r="F72" s="2">
        <v>140.26093</v>
      </c>
      <c r="G72" s="2">
        <v>64.963099999999997</v>
      </c>
      <c r="H72" s="3">
        <f t="shared" si="5"/>
        <v>-0.53684108611000947</v>
      </c>
      <c r="I72" s="2">
        <v>201.10052999999999</v>
      </c>
      <c r="J72" s="3">
        <f t="shared" si="6"/>
        <v>-0.67696206469470765</v>
      </c>
      <c r="K72" s="2">
        <v>140.26093</v>
      </c>
      <c r="L72" s="2">
        <v>64.963099999999997</v>
      </c>
      <c r="M72" s="3">
        <f t="shared" si="7"/>
        <v>-0.53684108611000947</v>
      </c>
    </row>
    <row r="73" spans="1:13" x14ac:dyDescent="0.2">
      <c r="A73" s="1" t="s">
        <v>7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358.78339999999997</v>
      </c>
      <c r="G73" s="2">
        <v>321.30266999999998</v>
      </c>
      <c r="H73" s="3">
        <f t="shared" si="5"/>
        <v>-0.10446617652879142</v>
      </c>
      <c r="I73" s="2">
        <v>1687.27827</v>
      </c>
      <c r="J73" s="3">
        <f t="shared" si="6"/>
        <v>-0.80957339656842731</v>
      </c>
      <c r="K73" s="2">
        <v>358.78339999999997</v>
      </c>
      <c r="L73" s="2">
        <v>321.30266999999998</v>
      </c>
      <c r="M73" s="3">
        <f t="shared" si="7"/>
        <v>-0.10446617652879142</v>
      </c>
    </row>
    <row r="74" spans="1:13" x14ac:dyDescent="0.2">
      <c r="A74" s="1" t="s">
        <v>6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11.112539999999999</v>
      </c>
      <c r="G74" s="2">
        <v>10.67065</v>
      </c>
      <c r="H74" s="3">
        <f t="shared" si="5"/>
        <v>-3.9764986222771692E-2</v>
      </c>
      <c r="I74" s="2">
        <v>33.862119999999997</v>
      </c>
      <c r="J74" s="3">
        <f t="shared" si="6"/>
        <v>-0.684879446413869</v>
      </c>
      <c r="K74" s="2">
        <v>11.112539999999999</v>
      </c>
      <c r="L74" s="2">
        <v>10.67065</v>
      </c>
      <c r="M74" s="3">
        <f t="shared" si="7"/>
        <v>-3.9764986222771692E-2</v>
      </c>
    </row>
    <row r="75" spans="1:13" x14ac:dyDescent="0.2">
      <c r="A75" s="1" t="s">
        <v>4</v>
      </c>
      <c r="B75" s="1" t="s">
        <v>105</v>
      </c>
      <c r="C75" s="2">
        <v>0</v>
      </c>
      <c r="D75" s="2">
        <v>0</v>
      </c>
      <c r="E75" s="3" t="str">
        <f t="shared" si="4"/>
        <v/>
      </c>
      <c r="F75" s="2">
        <v>1.1994499999999999</v>
      </c>
      <c r="G75" s="2">
        <v>5.0928899999999997</v>
      </c>
      <c r="H75" s="3">
        <f t="shared" si="5"/>
        <v>3.2460210930009588</v>
      </c>
      <c r="I75" s="2">
        <v>3.1143100000000001</v>
      </c>
      <c r="J75" s="3">
        <f t="shared" si="6"/>
        <v>0.63531889888932036</v>
      </c>
      <c r="K75" s="2">
        <v>1.1994499999999999</v>
      </c>
      <c r="L75" s="2">
        <v>5.0928899999999997</v>
      </c>
      <c r="M75" s="3">
        <f t="shared" si="7"/>
        <v>3.2460210930009588</v>
      </c>
    </row>
    <row r="76" spans="1:13" x14ac:dyDescent="0.2">
      <c r="A76" s="1" t="s">
        <v>3</v>
      </c>
      <c r="B76" s="1" t="s">
        <v>105</v>
      </c>
      <c r="C76" s="2">
        <v>168.13499999999999</v>
      </c>
      <c r="D76" s="2">
        <v>205.09</v>
      </c>
      <c r="E76" s="3">
        <f t="shared" si="4"/>
        <v>0.21979361822345145</v>
      </c>
      <c r="F76" s="2">
        <v>7389.7959000000001</v>
      </c>
      <c r="G76" s="2">
        <v>7611.8164200000001</v>
      </c>
      <c r="H76" s="3">
        <f t="shared" si="5"/>
        <v>3.0044201897375888E-2</v>
      </c>
      <c r="I76" s="2">
        <v>9606.8878100000002</v>
      </c>
      <c r="J76" s="3">
        <f t="shared" si="6"/>
        <v>-0.20767093667142555</v>
      </c>
      <c r="K76" s="2">
        <v>7389.7959000000001</v>
      </c>
      <c r="L76" s="2">
        <v>7611.8164200000001</v>
      </c>
      <c r="M76" s="3">
        <f t="shared" si="7"/>
        <v>3.0044201897375888E-2</v>
      </c>
    </row>
    <row r="77" spans="1:13" x14ac:dyDescent="0.2">
      <c r="A77" s="1" t="s">
        <v>26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</v>
      </c>
      <c r="H77" s="3" t="str">
        <f t="shared" si="5"/>
        <v/>
      </c>
      <c r="I77" s="2">
        <v>0</v>
      </c>
      <c r="J77" s="3" t="str">
        <f t="shared" si="6"/>
        <v/>
      </c>
      <c r="K77" s="2">
        <v>0</v>
      </c>
      <c r="L77" s="2">
        <v>0</v>
      </c>
      <c r="M77" s="3" t="str">
        <f t="shared" si="7"/>
        <v/>
      </c>
    </row>
    <row r="78" spans="1:13" x14ac:dyDescent="0.2">
      <c r="A78" s="1" t="s">
        <v>2</v>
      </c>
      <c r="B78" s="1" t="s">
        <v>105</v>
      </c>
      <c r="C78" s="2">
        <v>2.8420200000000002</v>
      </c>
      <c r="D78" s="2">
        <v>0</v>
      </c>
      <c r="E78" s="3">
        <f t="shared" si="4"/>
        <v>-1</v>
      </c>
      <c r="F78" s="2">
        <v>12.7967</v>
      </c>
      <c r="G78" s="2">
        <v>5.77508</v>
      </c>
      <c r="H78" s="3">
        <f t="shared" si="5"/>
        <v>-0.54870552564332997</v>
      </c>
      <c r="I78" s="2">
        <v>3.1142699999999999</v>
      </c>
      <c r="J78" s="3">
        <f t="shared" si="6"/>
        <v>0.85439284326664033</v>
      </c>
      <c r="K78" s="2">
        <v>12.7967</v>
      </c>
      <c r="L78" s="2">
        <v>5.77508</v>
      </c>
      <c r="M78" s="3">
        <f t="shared" si="7"/>
        <v>-0.54870552564332997</v>
      </c>
    </row>
    <row r="79" spans="1:13" x14ac:dyDescent="0.2">
      <c r="A79" s="1" t="s">
        <v>25</v>
      </c>
      <c r="B79" s="1" t="s">
        <v>105</v>
      </c>
      <c r="C79" s="2">
        <v>9.9981000000000009</v>
      </c>
      <c r="D79" s="2">
        <v>0</v>
      </c>
      <c r="E79" s="3">
        <f t="shared" si="4"/>
        <v>-1</v>
      </c>
      <c r="F79" s="2">
        <v>87.812700000000007</v>
      </c>
      <c r="G79" s="2">
        <v>65.763270000000006</v>
      </c>
      <c r="H79" s="3">
        <f t="shared" si="5"/>
        <v>-0.25109613985220813</v>
      </c>
      <c r="I79" s="2">
        <v>171.00106</v>
      </c>
      <c r="J79" s="3">
        <f t="shared" si="6"/>
        <v>-0.61542185761889423</v>
      </c>
      <c r="K79" s="2">
        <v>87.812700000000007</v>
      </c>
      <c r="L79" s="2">
        <v>65.763270000000006</v>
      </c>
      <c r="M79" s="3">
        <f t="shared" si="7"/>
        <v>-0.25109613985220813</v>
      </c>
    </row>
    <row r="80" spans="1:13" x14ac:dyDescent="0.2">
      <c r="A80" s="6" t="s">
        <v>0</v>
      </c>
      <c r="B80" s="6" t="s">
        <v>105</v>
      </c>
      <c r="C80" s="5">
        <v>1495.4285199999999</v>
      </c>
      <c r="D80" s="5">
        <v>671.33330000000001</v>
      </c>
      <c r="E80" s="4">
        <f t="shared" si="4"/>
        <v>-0.5510763028646799</v>
      </c>
      <c r="F80" s="5">
        <v>23637.412240000001</v>
      </c>
      <c r="G80" s="5">
        <v>25103.413769999999</v>
      </c>
      <c r="H80" s="4">
        <f t="shared" si="5"/>
        <v>6.2020390181256158E-2</v>
      </c>
      <c r="I80" s="5">
        <v>28856.710159999999</v>
      </c>
      <c r="J80" s="4">
        <f t="shared" si="6"/>
        <v>-0.13006667666512683</v>
      </c>
      <c r="K80" s="5">
        <v>23637.412240000001</v>
      </c>
      <c r="L80" s="5">
        <v>25103.413769999999</v>
      </c>
      <c r="M80" s="4">
        <f t="shared" si="7"/>
        <v>6.2020390181256158E-2</v>
      </c>
    </row>
    <row r="81" spans="1:13" x14ac:dyDescent="0.2">
      <c r="A81" s="1" t="s">
        <v>22</v>
      </c>
      <c r="B81" s="1" t="s">
        <v>104</v>
      </c>
      <c r="C81" s="2">
        <v>8.2564600000000006</v>
      </c>
      <c r="D81" s="2">
        <v>0</v>
      </c>
      <c r="E81" s="3">
        <f t="shared" si="4"/>
        <v>-1</v>
      </c>
      <c r="F81" s="2">
        <v>25.411940000000001</v>
      </c>
      <c r="G81" s="2">
        <v>7.7772199999999998</v>
      </c>
      <c r="H81" s="3">
        <f t="shared" si="5"/>
        <v>-0.69395410189068607</v>
      </c>
      <c r="I81" s="2">
        <v>10.400639999999999</v>
      </c>
      <c r="J81" s="3">
        <f t="shared" si="6"/>
        <v>-0.25223640083687149</v>
      </c>
      <c r="K81" s="2">
        <v>25.411940000000001</v>
      </c>
      <c r="L81" s="2">
        <v>7.7772199999999998</v>
      </c>
      <c r="M81" s="3">
        <f t="shared" si="7"/>
        <v>-0.69395410189068607</v>
      </c>
    </row>
    <row r="82" spans="1:13" x14ac:dyDescent="0.2">
      <c r="A82" s="1" t="s">
        <v>21</v>
      </c>
      <c r="B82" s="1" t="s">
        <v>104</v>
      </c>
      <c r="C82" s="2">
        <v>0.56440000000000001</v>
      </c>
      <c r="D82" s="2">
        <v>0</v>
      </c>
      <c r="E82" s="3">
        <f t="shared" si="4"/>
        <v>-1</v>
      </c>
      <c r="F82" s="2">
        <v>96.507599999999996</v>
      </c>
      <c r="G82" s="2">
        <v>48.108499999999999</v>
      </c>
      <c r="H82" s="3">
        <f t="shared" si="5"/>
        <v>-0.50150558090761765</v>
      </c>
      <c r="I82" s="2">
        <v>34.835000000000001</v>
      </c>
      <c r="J82" s="3">
        <f t="shared" si="6"/>
        <v>0.38103918472800347</v>
      </c>
      <c r="K82" s="2">
        <v>96.507599999999996</v>
      </c>
      <c r="L82" s="2">
        <v>48.108499999999999</v>
      </c>
      <c r="M82" s="3">
        <f t="shared" si="7"/>
        <v>-0.50150558090761765</v>
      </c>
    </row>
    <row r="83" spans="1:13" x14ac:dyDescent="0.2">
      <c r="A83" s="1" t="s">
        <v>20</v>
      </c>
      <c r="B83" s="1" t="s">
        <v>104</v>
      </c>
      <c r="C83" s="2">
        <v>10.954129999999999</v>
      </c>
      <c r="D83" s="2">
        <v>1.42744</v>
      </c>
      <c r="E83" s="3">
        <f t="shared" si="4"/>
        <v>-0.86968933178627605</v>
      </c>
      <c r="F83" s="2">
        <v>245.99262999999999</v>
      </c>
      <c r="G83" s="2">
        <v>133.20582999999999</v>
      </c>
      <c r="H83" s="3">
        <f t="shared" si="5"/>
        <v>-0.45849666309108528</v>
      </c>
      <c r="I83" s="2">
        <v>357.73052999999999</v>
      </c>
      <c r="J83" s="3">
        <f t="shared" si="6"/>
        <v>-0.62763639435527074</v>
      </c>
      <c r="K83" s="2">
        <v>245.99262999999999</v>
      </c>
      <c r="L83" s="2">
        <v>133.20582999999999</v>
      </c>
      <c r="M83" s="3">
        <f t="shared" si="7"/>
        <v>-0.45849666309108528</v>
      </c>
    </row>
    <row r="84" spans="1:13" x14ac:dyDescent="0.2">
      <c r="A84" s="1" t="s">
        <v>19</v>
      </c>
      <c r="B84" s="1" t="s">
        <v>104</v>
      </c>
      <c r="C84" s="2">
        <v>3.10046</v>
      </c>
      <c r="D84" s="2">
        <v>2.16378</v>
      </c>
      <c r="E84" s="3">
        <f t="shared" si="4"/>
        <v>-0.30211000948246391</v>
      </c>
      <c r="F84" s="2">
        <v>191.88218000000001</v>
      </c>
      <c r="G84" s="2">
        <v>103.21431</v>
      </c>
      <c r="H84" s="3">
        <f t="shared" si="5"/>
        <v>-0.4620953858247806</v>
      </c>
      <c r="I84" s="2">
        <v>129.90241</v>
      </c>
      <c r="J84" s="3">
        <f t="shared" si="6"/>
        <v>-0.20544730463430205</v>
      </c>
      <c r="K84" s="2">
        <v>191.88218000000001</v>
      </c>
      <c r="L84" s="2">
        <v>103.21431</v>
      </c>
      <c r="M84" s="3">
        <f t="shared" si="7"/>
        <v>-0.4620953858247806</v>
      </c>
    </row>
    <row r="85" spans="1:13" x14ac:dyDescent="0.2">
      <c r="A85" s="1" t="s">
        <v>18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0.31498999999999999</v>
      </c>
      <c r="G85" s="2">
        <v>16.05067</v>
      </c>
      <c r="H85" s="3">
        <f t="shared" si="5"/>
        <v>49.956125591288611</v>
      </c>
      <c r="I85" s="2">
        <v>12.784230000000001</v>
      </c>
      <c r="J85" s="3">
        <f t="shared" si="6"/>
        <v>0.25550541565663321</v>
      </c>
      <c r="K85" s="2">
        <v>0.31498999999999999</v>
      </c>
      <c r="L85" s="2">
        <v>16.05067</v>
      </c>
      <c r="M85" s="3">
        <f t="shared" si="7"/>
        <v>49.956125591288611</v>
      </c>
    </row>
    <row r="86" spans="1:13" x14ac:dyDescent="0.2">
      <c r="A86" s="1" t="s">
        <v>17</v>
      </c>
      <c r="B86" s="1" t="s">
        <v>104</v>
      </c>
      <c r="C86" s="2">
        <v>67.109989999999996</v>
      </c>
      <c r="D86" s="2">
        <v>47.82855</v>
      </c>
      <c r="E86" s="3">
        <f t="shared" si="4"/>
        <v>-0.28731102478185433</v>
      </c>
      <c r="F86" s="2">
        <v>398.72852999999998</v>
      </c>
      <c r="G86" s="2">
        <v>324.05405999999999</v>
      </c>
      <c r="H86" s="3">
        <f t="shared" si="5"/>
        <v>-0.18728148196468408</v>
      </c>
      <c r="I86" s="2">
        <v>329.52960999999999</v>
      </c>
      <c r="J86" s="3">
        <f t="shared" si="6"/>
        <v>-1.6616260978793318E-2</v>
      </c>
      <c r="K86" s="2">
        <v>398.72852999999998</v>
      </c>
      <c r="L86" s="2">
        <v>324.05405999999999</v>
      </c>
      <c r="M86" s="3">
        <f t="shared" si="7"/>
        <v>-0.18728148196468408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</v>
      </c>
      <c r="M88" s="3" t="str">
        <f t="shared" si="7"/>
        <v/>
      </c>
    </row>
    <row r="89" spans="1:13" x14ac:dyDescent="0.2">
      <c r="A89" s="1" t="s">
        <v>14</v>
      </c>
      <c r="B89" s="1" t="s">
        <v>104</v>
      </c>
      <c r="C89" s="2">
        <v>0</v>
      </c>
      <c r="D89" s="2">
        <v>0</v>
      </c>
      <c r="E89" s="3" t="str">
        <f t="shared" si="4"/>
        <v/>
      </c>
      <c r="F89" s="2">
        <v>21.42107</v>
      </c>
      <c r="G89" s="2">
        <v>2.04427</v>
      </c>
      <c r="H89" s="3">
        <f t="shared" si="5"/>
        <v>-0.90456732553509234</v>
      </c>
      <c r="I89" s="2">
        <v>17.309270000000001</v>
      </c>
      <c r="J89" s="3">
        <f t="shared" si="6"/>
        <v>-0.8818973879314379</v>
      </c>
      <c r="K89" s="2">
        <v>21.42107</v>
      </c>
      <c r="L89" s="2">
        <v>2.04427</v>
      </c>
      <c r="M89" s="3">
        <f t="shared" si="7"/>
        <v>-0.90456732553509234</v>
      </c>
    </row>
    <row r="90" spans="1:13" x14ac:dyDescent="0.2">
      <c r="A90" s="1" t="s">
        <v>13</v>
      </c>
      <c r="B90" s="1" t="s">
        <v>104</v>
      </c>
      <c r="C90" s="2">
        <v>28.336960000000001</v>
      </c>
      <c r="D90" s="2">
        <v>68.692610000000002</v>
      </c>
      <c r="E90" s="3">
        <f t="shared" si="4"/>
        <v>1.424134769573024</v>
      </c>
      <c r="F90" s="2">
        <v>764.03162999999995</v>
      </c>
      <c r="G90" s="2">
        <v>408.67502999999999</v>
      </c>
      <c r="H90" s="3">
        <f t="shared" si="5"/>
        <v>-0.46510718410964214</v>
      </c>
      <c r="I90" s="2">
        <v>447.98149999999998</v>
      </c>
      <c r="J90" s="3">
        <f t="shared" si="6"/>
        <v>-8.7741279494800595E-2</v>
      </c>
      <c r="K90" s="2">
        <v>764.03162999999995</v>
      </c>
      <c r="L90" s="2">
        <v>408.67502999999999</v>
      </c>
      <c r="M90" s="3">
        <f t="shared" si="7"/>
        <v>-0.46510718410964214</v>
      </c>
    </row>
    <row r="91" spans="1:13" x14ac:dyDescent="0.2">
      <c r="A91" s="1" t="s">
        <v>12</v>
      </c>
      <c r="B91" s="1" t="s">
        <v>104</v>
      </c>
      <c r="C91" s="2">
        <v>40.997700000000002</v>
      </c>
      <c r="D91" s="2">
        <v>0</v>
      </c>
      <c r="E91" s="3">
        <f t="shared" si="4"/>
        <v>-1</v>
      </c>
      <c r="F91" s="2">
        <v>550.79290000000003</v>
      </c>
      <c r="G91" s="2">
        <v>174.93404000000001</v>
      </c>
      <c r="H91" s="3">
        <f t="shared" si="5"/>
        <v>-0.6823959785974002</v>
      </c>
      <c r="I91" s="2">
        <v>1528.34752</v>
      </c>
      <c r="J91" s="3">
        <f t="shared" si="6"/>
        <v>-0.88554040379507404</v>
      </c>
      <c r="K91" s="2">
        <v>550.79290000000003</v>
      </c>
      <c r="L91" s="2">
        <v>174.93404000000001</v>
      </c>
      <c r="M91" s="3">
        <f t="shared" si="7"/>
        <v>-0.6823959785974002</v>
      </c>
    </row>
    <row r="92" spans="1:13" x14ac:dyDescent="0.2">
      <c r="A92" s="1" t="s">
        <v>11</v>
      </c>
      <c r="B92" s="1" t="s">
        <v>104</v>
      </c>
      <c r="C92" s="2">
        <v>1.6177900000000001</v>
      </c>
      <c r="D92" s="2">
        <v>0</v>
      </c>
      <c r="E92" s="3">
        <f t="shared" si="4"/>
        <v>-1</v>
      </c>
      <c r="F92" s="2">
        <v>108.85420000000001</v>
      </c>
      <c r="G92" s="2">
        <v>224.54518999999999</v>
      </c>
      <c r="H92" s="3">
        <f t="shared" si="5"/>
        <v>1.0628068554084269</v>
      </c>
      <c r="I92" s="2">
        <v>244.34995000000001</v>
      </c>
      <c r="J92" s="3">
        <f t="shared" si="6"/>
        <v>-8.105080438936052E-2</v>
      </c>
      <c r="K92" s="2">
        <v>108.85420000000001</v>
      </c>
      <c r="L92" s="2">
        <v>224.54518999999999</v>
      </c>
      <c r="M92" s="3">
        <f t="shared" si="7"/>
        <v>1.0628068554084269</v>
      </c>
    </row>
    <row r="93" spans="1:13" x14ac:dyDescent="0.2">
      <c r="A93" s="1" t="s">
        <v>10</v>
      </c>
      <c r="B93" s="1" t="s">
        <v>104</v>
      </c>
      <c r="C93" s="2">
        <v>10.597060000000001</v>
      </c>
      <c r="D93" s="2">
        <v>0.93847999999999998</v>
      </c>
      <c r="E93" s="3">
        <f t="shared" si="4"/>
        <v>-0.91143958796118929</v>
      </c>
      <c r="F93" s="2">
        <v>443.58181000000002</v>
      </c>
      <c r="G93" s="2">
        <v>431.72147000000001</v>
      </c>
      <c r="H93" s="3">
        <f t="shared" si="5"/>
        <v>-2.6737660861251289E-2</v>
      </c>
      <c r="I93" s="2">
        <v>384.66181</v>
      </c>
      <c r="J93" s="3">
        <f t="shared" si="6"/>
        <v>0.12234034878585942</v>
      </c>
      <c r="K93" s="2">
        <v>443.58181000000002</v>
      </c>
      <c r="L93" s="2">
        <v>431.72147000000001</v>
      </c>
      <c r="M93" s="3">
        <f t="shared" si="7"/>
        <v>-2.6737660861251289E-2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141.78</v>
      </c>
      <c r="H94" s="3" t="str">
        <f t="shared" si="5"/>
        <v/>
      </c>
      <c r="I94" s="2">
        <v>235.4</v>
      </c>
      <c r="J94" s="3">
        <f t="shared" si="6"/>
        <v>-0.39770603228547152</v>
      </c>
      <c r="K94" s="2">
        <v>0</v>
      </c>
      <c r="L94" s="2">
        <v>141.78</v>
      </c>
      <c r="M94" s="3" t="str">
        <f t="shared" si="7"/>
        <v/>
      </c>
    </row>
    <row r="95" spans="1:13" x14ac:dyDescent="0.2">
      <c r="A95" s="1" t="s">
        <v>9</v>
      </c>
      <c r="B95" s="1" t="s">
        <v>104</v>
      </c>
      <c r="C95" s="2">
        <v>0</v>
      </c>
      <c r="D95" s="2">
        <v>0</v>
      </c>
      <c r="E95" s="3" t="str">
        <f t="shared" si="4"/>
        <v/>
      </c>
      <c r="F95" s="2">
        <v>3.6777099999999998</v>
      </c>
      <c r="G95" s="2">
        <v>9.1633800000000001</v>
      </c>
      <c r="H95" s="3">
        <f t="shared" si="5"/>
        <v>1.4915993920129647</v>
      </c>
      <c r="I95" s="2">
        <v>59.490189999999998</v>
      </c>
      <c r="J95" s="3">
        <f t="shared" si="6"/>
        <v>-0.84596821761705587</v>
      </c>
      <c r="K95" s="2">
        <v>3.6777099999999998</v>
      </c>
      <c r="L95" s="2">
        <v>9.1633800000000001</v>
      </c>
      <c r="M95" s="3">
        <f t="shared" si="7"/>
        <v>1.4915993920129647</v>
      </c>
    </row>
    <row r="96" spans="1:13" x14ac:dyDescent="0.2">
      <c r="A96" s="1" t="s">
        <v>8</v>
      </c>
      <c r="B96" s="1" t="s">
        <v>104</v>
      </c>
      <c r="C96" s="2">
        <v>26.273869999999999</v>
      </c>
      <c r="D96" s="2">
        <v>11.788930000000001</v>
      </c>
      <c r="E96" s="3">
        <f t="shared" si="4"/>
        <v>-0.55130591724782074</v>
      </c>
      <c r="F96" s="2">
        <v>247.49832000000001</v>
      </c>
      <c r="G96" s="2">
        <v>337.98424999999997</v>
      </c>
      <c r="H96" s="3">
        <f t="shared" si="5"/>
        <v>0.36560219883512723</v>
      </c>
      <c r="I96" s="2">
        <v>389.19632999999999</v>
      </c>
      <c r="J96" s="3">
        <f t="shared" si="6"/>
        <v>-0.13158418014887241</v>
      </c>
      <c r="K96" s="2">
        <v>247.49832000000001</v>
      </c>
      <c r="L96" s="2">
        <v>337.98424999999997</v>
      </c>
      <c r="M96" s="3">
        <f t="shared" si="7"/>
        <v>0.36560219883512723</v>
      </c>
    </row>
    <row r="97" spans="1:13" x14ac:dyDescent="0.2">
      <c r="A97" s="1" t="s">
        <v>7</v>
      </c>
      <c r="B97" s="1" t="s">
        <v>104</v>
      </c>
      <c r="C97" s="2">
        <v>0.21245</v>
      </c>
      <c r="D97" s="2">
        <v>0</v>
      </c>
      <c r="E97" s="3">
        <f t="shared" si="4"/>
        <v>-1</v>
      </c>
      <c r="F97" s="2">
        <v>0.80664000000000002</v>
      </c>
      <c r="G97" s="2">
        <v>0.86975999999999998</v>
      </c>
      <c r="H97" s="3">
        <f t="shared" si="5"/>
        <v>7.8250520678369462E-2</v>
      </c>
      <c r="I97" s="2">
        <v>0.1651</v>
      </c>
      <c r="J97" s="3">
        <f t="shared" si="6"/>
        <v>4.268079951544518</v>
      </c>
      <c r="K97" s="2">
        <v>0.80664000000000002</v>
      </c>
      <c r="L97" s="2">
        <v>0.86975999999999998</v>
      </c>
      <c r="M97" s="3">
        <f t="shared" si="7"/>
        <v>7.8250520678369462E-2</v>
      </c>
    </row>
    <row r="98" spans="1:13" x14ac:dyDescent="0.2">
      <c r="A98" s="1" t="s">
        <v>6</v>
      </c>
      <c r="B98" s="1" t="s">
        <v>104</v>
      </c>
      <c r="C98" s="2">
        <v>3.1196100000000002</v>
      </c>
      <c r="D98" s="2">
        <v>1.04776</v>
      </c>
      <c r="E98" s="3">
        <f t="shared" si="4"/>
        <v>-0.66413750436753316</v>
      </c>
      <c r="F98" s="2">
        <v>314.76465999999999</v>
      </c>
      <c r="G98" s="2">
        <v>164.64690999999999</v>
      </c>
      <c r="H98" s="3">
        <f t="shared" si="5"/>
        <v>-0.47692059839246248</v>
      </c>
      <c r="I98" s="2">
        <v>222.33967000000001</v>
      </c>
      <c r="J98" s="3">
        <f t="shared" si="6"/>
        <v>-0.25948028077940399</v>
      </c>
      <c r="K98" s="2">
        <v>314.76465999999999</v>
      </c>
      <c r="L98" s="2">
        <v>164.64690999999999</v>
      </c>
      <c r="M98" s="3">
        <f t="shared" si="7"/>
        <v>-0.47692059839246248</v>
      </c>
    </row>
    <row r="99" spans="1:13" x14ac:dyDescent="0.2">
      <c r="A99" s="1" t="s">
        <v>5</v>
      </c>
      <c r="B99" s="1" t="s">
        <v>104</v>
      </c>
      <c r="C99" s="2">
        <v>0.20327000000000001</v>
      </c>
      <c r="D99" s="2">
        <v>0</v>
      </c>
      <c r="E99" s="3">
        <f t="shared" si="4"/>
        <v>-1</v>
      </c>
      <c r="F99" s="2">
        <v>0.75634999999999997</v>
      </c>
      <c r="G99" s="2">
        <v>0.39706999999999998</v>
      </c>
      <c r="H99" s="3">
        <f t="shared" si="5"/>
        <v>-0.47501817941429236</v>
      </c>
      <c r="I99" s="2">
        <v>0</v>
      </c>
      <c r="J99" s="3" t="str">
        <f t="shared" si="6"/>
        <v/>
      </c>
      <c r="K99" s="2">
        <v>0.75634999999999997</v>
      </c>
      <c r="L99" s="2">
        <v>0.39706999999999998</v>
      </c>
      <c r="M99" s="3">
        <f t="shared" si="7"/>
        <v>-0.47501817941429236</v>
      </c>
    </row>
    <row r="100" spans="1:13" x14ac:dyDescent="0.2">
      <c r="A100" s="1" t="s">
        <v>4</v>
      </c>
      <c r="B100" s="1" t="s">
        <v>104</v>
      </c>
      <c r="C100" s="2">
        <v>3.6531899999999999</v>
      </c>
      <c r="D100" s="2">
        <v>2.2695400000000001</v>
      </c>
      <c r="E100" s="3">
        <f t="shared" si="4"/>
        <v>-0.37875117363181221</v>
      </c>
      <c r="F100" s="2">
        <v>226.29761999999999</v>
      </c>
      <c r="G100" s="2">
        <v>284.36212</v>
      </c>
      <c r="H100" s="3">
        <f t="shared" si="5"/>
        <v>0.25658466933943003</v>
      </c>
      <c r="I100" s="2">
        <v>208.97853000000001</v>
      </c>
      <c r="J100" s="3">
        <f t="shared" si="6"/>
        <v>0.36072408969476433</v>
      </c>
      <c r="K100" s="2">
        <v>226.29761999999999</v>
      </c>
      <c r="L100" s="2">
        <v>284.36212</v>
      </c>
      <c r="M100" s="3">
        <f t="shared" si="7"/>
        <v>0.25658466933943003</v>
      </c>
    </row>
    <row r="101" spans="1:13" x14ac:dyDescent="0.2">
      <c r="A101" s="1" t="s">
        <v>3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0</v>
      </c>
      <c r="L101" s="2">
        <v>0</v>
      </c>
      <c r="M101" s="3" t="str">
        <f t="shared" si="7"/>
        <v/>
      </c>
    </row>
    <row r="102" spans="1:13" x14ac:dyDescent="0.2">
      <c r="A102" s="1" t="s">
        <v>2</v>
      </c>
      <c r="B102" s="1" t="s">
        <v>104</v>
      </c>
      <c r="C102" s="2">
        <v>22.48884</v>
      </c>
      <c r="D102" s="2">
        <v>0</v>
      </c>
      <c r="E102" s="3">
        <f t="shared" si="4"/>
        <v>-1</v>
      </c>
      <c r="F102" s="2">
        <v>379.07240000000002</v>
      </c>
      <c r="G102" s="2">
        <v>198.08958000000001</v>
      </c>
      <c r="H102" s="3">
        <f t="shared" si="5"/>
        <v>-0.47743602541361496</v>
      </c>
      <c r="I102" s="2">
        <v>223.08009000000001</v>
      </c>
      <c r="J102" s="3">
        <f t="shared" si="6"/>
        <v>-0.11202483377158401</v>
      </c>
      <c r="K102" s="2">
        <v>379.07240000000002</v>
      </c>
      <c r="L102" s="2">
        <v>198.08958000000001</v>
      </c>
      <c r="M102" s="3">
        <f t="shared" si="7"/>
        <v>-0.47743602541361496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1.7481</v>
      </c>
      <c r="H103" s="3" t="str">
        <f t="shared" si="5"/>
        <v/>
      </c>
      <c r="I103" s="2">
        <v>16.182559999999999</v>
      </c>
      <c r="J103" s="3">
        <f t="shared" si="6"/>
        <v>-0.8919763004122957</v>
      </c>
      <c r="K103" s="2">
        <v>0</v>
      </c>
      <c r="L103" s="2">
        <v>1.7481</v>
      </c>
      <c r="M103" s="3" t="str">
        <f t="shared" si="7"/>
        <v/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9.0843699999999998</v>
      </c>
      <c r="H104" s="3" t="str">
        <f t="shared" si="5"/>
        <v/>
      </c>
      <c r="I104" s="2">
        <v>33.539569999999998</v>
      </c>
      <c r="J104" s="3">
        <f t="shared" si="6"/>
        <v>-0.7291447087723546</v>
      </c>
      <c r="K104" s="2">
        <v>0</v>
      </c>
      <c r="L104" s="2">
        <v>9.0843699999999998</v>
      </c>
      <c r="M104" s="3" t="str">
        <f t="shared" si="7"/>
        <v/>
      </c>
    </row>
    <row r="105" spans="1:13" x14ac:dyDescent="0.2">
      <c r="A105" s="6" t="s">
        <v>0</v>
      </c>
      <c r="B105" s="6" t="s">
        <v>104</v>
      </c>
      <c r="C105" s="5">
        <v>227.48617999999999</v>
      </c>
      <c r="D105" s="5">
        <v>139.43199000000001</v>
      </c>
      <c r="E105" s="4">
        <f t="shared" si="4"/>
        <v>-0.38707489835206688</v>
      </c>
      <c r="F105" s="5">
        <v>4024.2757700000002</v>
      </c>
      <c r="G105" s="5">
        <v>3026.08581</v>
      </c>
      <c r="H105" s="4">
        <f t="shared" si="5"/>
        <v>-0.24804213653578722</v>
      </c>
      <c r="I105" s="5">
        <v>4887.3410199999998</v>
      </c>
      <c r="J105" s="4">
        <f t="shared" si="6"/>
        <v>-0.38083186795915458</v>
      </c>
      <c r="K105" s="5">
        <v>4024.2757700000002</v>
      </c>
      <c r="L105" s="5">
        <v>3026.08581</v>
      </c>
      <c r="M105" s="4">
        <f t="shared" si="7"/>
        <v>-0.24804213653578722</v>
      </c>
    </row>
    <row r="106" spans="1:13" x14ac:dyDescent="0.2">
      <c r="A106" s="1" t="s">
        <v>22</v>
      </c>
      <c r="B106" s="1" t="s">
        <v>103</v>
      </c>
      <c r="C106" s="2">
        <v>285.27199999999999</v>
      </c>
      <c r="D106" s="2">
        <v>8.9380000000000001E-2</v>
      </c>
      <c r="E106" s="3">
        <f t="shared" si="4"/>
        <v>-0.999686684988362</v>
      </c>
      <c r="F106" s="2">
        <v>2821.5313000000001</v>
      </c>
      <c r="G106" s="2">
        <v>800.38572999999997</v>
      </c>
      <c r="H106" s="3">
        <f t="shared" si="5"/>
        <v>-0.71632931025787316</v>
      </c>
      <c r="I106" s="2">
        <v>1585.21597</v>
      </c>
      <c r="J106" s="3">
        <f t="shared" si="6"/>
        <v>-0.49509357390589503</v>
      </c>
      <c r="K106" s="2">
        <v>2821.5313000000001</v>
      </c>
      <c r="L106" s="2">
        <v>800.38572999999997</v>
      </c>
      <c r="M106" s="3">
        <f t="shared" si="7"/>
        <v>-0.71632931025787316</v>
      </c>
    </row>
    <row r="107" spans="1:13" x14ac:dyDescent="0.2">
      <c r="A107" s="1" t="s">
        <v>21</v>
      </c>
      <c r="B107" s="1" t="s">
        <v>103</v>
      </c>
      <c r="C107" s="2">
        <v>3.6263200000000002</v>
      </c>
      <c r="D107" s="2">
        <v>0.74783999999999995</v>
      </c>
      <c r="E107" s="3">
        <f t="shared" si="4"/>
        <v>-0.79377440490635132</v>
      </c>
      <c r="F107" s="2">
        <v>47.006</v>
      </c>
      <c r="G107" s="2">
        <v>62.144570000000002</v>
      </c>
      <c r="H107" s="3">
        <f t="shared" si="5"/>
        <v>0.32205612049525589</v>
      </c>
      <c r="I107" s="2">
        <v>67.051469999999995</v>
      </c>
      <c r="J107" s="3">
        <f t="shared" si="6"/>
        <v>-7.3181095060257384E-2</v>
      </c>
      <c r="K107" s="2">
        <v>47.006</v>
      </c>
      <c r="L107" s="2">
        <v>62.144570000000002</v>
      </c>
      <c r="M107" s="3">
        <f t="shared" si="7"/>
        <v>0.32205612049525589</v>
      </c>
    </row>
    <row r="108" spans="1:13" x14ac:dyDescent="0.2">
      <c r="A108" s="1" t="s">
        <v>20</v>
      </c>
      <c r="B108" s="1" t="s">
        <v>103</v>
      </c>
      <c r="C108" s="2">
        <v>11.236000000000001</v>
      </c>
      <c r="D108" s="2">
        <v>0</v>
      </c>
      <c r="E108" s="3">
        <f t="shared" si="4"/>
        <v>-1</v>
      </c>
      <c r="F108" s="2">
        <v>197.90810999999999</v>
      </c>
      <c r="G108" s="2">
        <v>116.74884</v>
      </c>
      <c r="H108" s="3">
        <f t="shared" si="5"/>
        <v>-0.41008562003851179</v>
      </c>
      <c r="I108" s="2">
        <v>207.50073</v>
      </c>
      <c r="J108" s="3">
        <f t="shared" si="6"/>
        <v>-0.43735696737066898</v>
      </c>
      <c r="K108" s="2">
        <v>197.90810999999999</v>
      </c>
      <c r="L108" s="2">
        <v>116.74884</v>
      </c>
      <c r="M108" s="3">
        <f t="shared" si="7"/>
        <v>-0.41008562003851179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5.296E-2</v>
      </c>
      <c r="G109" s="2">
        <v>13.787800000000001</v>
      </c>
      <c r="H109" s="3">
        <f t="shared" si="5"/>
        <v>259.3436555891239</v>
      </c>
      <c r="I109" s="2">
        <v>19.38297</v>
      </c>
      <c r="J109" s="3">
        <f t="shared" si="6"/>
        <v>-0.28866422431650052</v>
      </c>
      <c r="K109" s="2">
        <v>5.296E-2</v>
      </c>
      <c r="L109" s="2">
        <v>13.787800000000001</v>
      </c>
      <c r="M109" s="3">
        <f t="shared" si="7"/>
        <v>259.3436555891239</v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5.3E-3</v>
      </c>
      <c r="G110" s="2">
        <v>7.1980000000000002E-2</v>
      </c>
      <c r="H110" s="3">
        <f t="shared" si="5"/>
        <v>12.581132075471698</v>
      </c>
      <c r="I110" s="2">
        <v>0</v>
      </c>
      <c r="J110" s="3" t="str">
        <f t="shared" si="6"/>
        <v/>
      </c>
      <c r="K110" s="2">
        <v>5.3E-3</v>
      </c>
      <c r="L110" s="2">
        <v>7.1980000000000002E-2</v>
      </c>
      <c r="M110" s="3">
        <f t="shared" si="7"/>
        <v>12.581132075471698</v>
      </c>
    </row>
    <row r="111" spans="1:13" x14ac:dyDescent="0.2">
      <c r="A111" s="1" t="s">
        <v>17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196.25454999999999</v>
      </c>
      <c r="G111" s="2">
        <v>93.519769999999994</v>
      </c>
      <c r="H111" s="3">
        <f t="shared" si="5"/>
        <v>-0.52347718817219779</v>
      </c>
      <c r="I111" s="2">
        <v>42.873829999999998</v>
      </c>
      <c r="J111" s="3">
        <f t="shared" si="6"/>
        <v>1.1812786494698515</v>
      </c>
      <c r="K111" s="2">
        <v>196.25454999999999</v>
      </c>
      <c r="L111" s="2">
        <v>93.519769999999994</v>
      </c>
      <c r="M111" s="3">
        <f t="shared" si="7"/>
        <v>-0.52347718817219779</v>
      </c>
    </row>
    <row r="112" spans="1:13" x14ac:dyDescent="0.2">
      <c r="A112" s="1" t="s">
        <v>14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524.38455999999996</v>
      </c>
      <c r="G112" s="2">
        <v>329.07765000000001</v>
      </c>
      <c r="H112" s="3">
        <f t="shared" si="5"/>
        <v>-0.37244977235790466</v>
      </c>
      <c r="I112" s="2">
        <v>525.80246</v>
      </c>
      <c r="J112" s="3">
        <f t="shared" si="6"/>
        <v>-0.37414204946853991</v>
      </c>
      <c r="K112" s="2">
        <v>524.38455999999996</v>
      </c>
      <c r="L112" s="2">
        <v>329.07765000000001</v>
      </c>
      <c r="M112" s="3">
        <f t="shared" si="7"/>
        <v>-0.37244977235790466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63.087589999999999</v>
      </c>
      <c r="E113" s="3" t="str">
        <f t="shared" si="4"/>
        <v/>
      </c>
      <c r="F113" s="2">
        <v>56.33182</v>
      </c>
      <c r="G113" s="2">
        <v>174.05574999999999</v>
      </c>
      <c r="H113" s="3">
        <f t="shared" si="5"/>
        <v>2.0898300463219543</v>
      </c>
      <c r="I113" s="2">
        <v>69.708280000000002</v>
      </c>
      <c r="J113" s="3">
        <f t="shared" si="6"/>
        <v>1.4969164351781452</v>
      </c>
      <c r="K113" s="2">
        <v>56.33182</v>
      </c>
      <c r="L113" s="2">
        <v>174.05574999999999</v>
      </c>
      <c r="M113" s="3">
        <f t="shared" si="7"/>
        <v>2.0898300463219543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4.2360000000000002E-2</v>
      </c>
      <c r="G114" s="2">
        <v>0</v>
      </c>
      <c r="H114" s="3">
        <f t="shared" si="5"/>
        <v>-1</v>
      </c>
      <c r="I114" s="2">
        <v>14.55044</v>
      </c>
      <c r="J114" s="3">
        <f t="shared" si="6"/>
        <v>-1</v>
      </c>
      <c r="K114" s="2">
        <v>4.2360000000000002E-2</v>
      </c>
      <c r="L114" s="2">
        <v>0</v>
      </c>
      <c r="M114" s="3">
        <f t="shared" si="7"/>
        <v>-1</v>
      </c>
    </row>
    <row r="115" spans="1:13" x14ac:dyDescent="0.2">
      <c r="A115" s="1" t="s">
        <v>11</v>
      </c>
      <c r="B115" s="1" t="s">
        <v>103</v>
      </c>
      <c r="C115" s="2">
        <v>0</v>
      </c>
      <c r="D115" s="2">
        <v>0.87797999999999998</v>
      </c>
      <c r="E115" s="3" t="str">
        <f t="shared" si="4"/>
        <v/>
      </c>
      <c r="F115" s="2">
        <v>109.87101</v>
      </c>
      <c r="G115" s="2">
        <v>139.45278999999999</v>
      </c>
      <c r="H115" s="3">
        <f t="shared" si="5"/>
        <v>0.26924099450801431</v>
      </c>
      <c r="I115" s="2">
        <v>57.977060000000002</v>
      </c>
      <c r="J115" s="3">
        <f t="shared" si="6"/>
        <v>1.405309789768574</v>
      </c>
      <c r="K115" s="2">
        <v>109.87101</v>
      </c>
      <c r="L115" s="2">
        <v>139.45278999999999</v>
      </c>
      <c r="M115" s="3">
        <f t="shared" si="7"/>
        <v>0.26924099450801431</v>
      </c>
    </row>
    <row r="116" spans="1:13" x14ac:dyDescent="0.2">
      <c r="A116" s="1" t="s">
        <v>10</v>
      </c>
      <c r="B116" s="1" t="s">
        <v>103</v>
      </c>
      <c r="C116" s="2">
        <v>0</v>
      </c>
      <c r="D116" s="2">
        <v>46.515770000000003</v>
      </c>
      <c r="E116" s="3" t="str">
        <f t="shared" si="4"/>
        <v/>
      </c>
      <c r="F116" s="2">
        <v>447.21075999999999</v>
      </c>
      <c r="G116" s="2">
        <v>571.15743999999995</v>
      </c>
      <c r="H116" s="3">
        <f t="shared" si="5"/>
        <v>0.27715495933058487</v>
      </c>
      <c r="I116" s="2">
        <v>505.97501999999997</v>
      </c>
      <c r="J116" s="3">
        <f t="shared" si="6"/>
        <v>0.12882537165569952</v>
      </c>
      <c r="K116" s="2">
        <v>447.21075999999999</v>
      </c>
      <c r="L116" s="2">
        <v>571.15743999999995</v>
      </c>
      <c r="M116" s="3">
        <f t="shared" si="7"/>
        <v>0.27715495933058487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64.188959999999994</v>
      </c>
      <c r="G117" s="2">
        <v>61.036050000000003</v>
      </c>
      <c r="H117" s="3">
        <f t="shared" si="5"/>
        <v>-4.9119194328744231E-2</v>
      </c>
      <c r="I117" s="2">
        <v>156.74930000000001</v>
      </c>
      <c r="J117" s="3">
        <f t="shared" si="6"/>
        <v>-0.61061357211802547</v>
      </c>
      <c r="K117" s="2">
        <v>64.188959999999994</v>
      </c>
      <c r="L117" s="2">
        <v>61.036050000000003</v>
      </c>
      <c r="M117" s="3">
        <f t="shared" si="7"/>
        <v>-4.9119194328744231E-2</v>
      </c>
    </row>
    <row r="118" spans="1:13" x14ac:dyDescent="0.2">
      <c r="A118" s="1" t="s">
        <v>8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2564.1404600000001</v>
      </c>
      <c r="G118" s="2">
        <v>2581.2935000000002</v>
      </c>
      <c r="H118" s="3">
        <f t="shared" si="5"/>
        <v>6.6895867319218816E-3</v>
      </c>
      <c r="I118" s="2">
        <v>2672.7656999999999</v>
      </c>
      <c r="J118" s="3">
        <f t="shared" si="6"/>
        <v>-3.4223800462569454E-2</v>
      </c>
      <c r="K118" s="2">
        <v>2564.1404600000001</v>
      </c>
      <c r="L118" s="2">
        <v>2581.2935000000002</v>
      </c>
      <c r="M118" s="3">
        <f t="shared" si="7"/>
        <v>6.6895867319218816E-3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6.1100300000000001</v>
      </c>
      <c r="J119" s="3">
        <f t="shared" si="6"/>
        <v>-1</v>
      </c>
      <c r="K119" s="2">
        <v>0</v>
      </c>
      <c r="L119" s="2">
        <v>0</v>
      </c>
      <c r="M119" s="3" t="str">
        <f t="shared" si="7"/>
        <v/>
      </c>
    </row>
    <row r="120" spans="1:13" x14ac:dyDescent="0.2">
      <c r="A120" s="1" t="s">
        <v>6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1.6257200000000001</v>
      </c>
      <c r="G120" s="2">
        <v>41.814259999999997</v>
      </c>
      <c r="H120" s="3">
        <f t="shared" si="5"/>
        <v>24.720456167113646</v>
      </c>
      <c r="I120" s="2">
        <v>235.81873999999999</v>
      </c>
      <c r="J120" s="3">
        <f t="shared" si="6"/>
        <v>-0.82268474507157485</v>
      </c>
      <c r="K120" s="2">
        <v>1.6257200000000001</v>
      </c>
      <c r="L120" s="2">
        <v>41.814259999999997</v>
      </c>
      <c r="M120" s="3">
        <f t="shared" si="7"/>
        <v>24.720456167113646</v>
      </c>
    </row>
    <row r="121" spans="1:13" x14ac:dyDescent="0.2">
      <c r="A121" s="1" t="s">
        <v>4</v>
      </c>
      <c r="B121" s="1" t="s">
        <v>103</v>
      </c>
      <c r="C121" s="2">
        <v>33.896999999999998</v>
      </c>
      <c r="D121" s="2">
        <v>12.135</v>
      </c>
      <c r="E121" s="3">
        <f t="shared" si="4"/>
        <v>-0.64200371714311</v>
      </c>
      <c r="F121" s="2">
        <v>240.25739999999999</v>
      </c>
      <c r="G121" s="2">
        <v>283.94326000000001</v>
      </c>
      <c r="H121" s="3">
        <f t="shared" si="5"/>
        <v>0.18182940463020092</v>
      </c>
      <c r="I121" s="2">
        <v>610.00914</v>
      </c>
      <c r="J121" s="3">
        <f t="shared" si="6"/>
        <v>-0.53452622037761599</v>
      </c>
      <c r="K121" s="2">
        <v>240.25739999999999</v>
      </c>
      <c r="L121" s="2">
        <v>283.94326000000001</v>
      </c>
      <c r="M121" s="3">
        <f t="shared" si="7"/>
        <v>0.18182940463020092</v>
      </c>
    </row>
    <row r="122" spans="1:13" x14ac:dyDescent="0.2">
      <c r="A122" s="1" t="s">
        <v>3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391.73</v>
      </c>
      <c r="G122" s="2">
        <v>317.75</v>
      </c>
      <c r="H122" s="3">
        <f t="shared" si="5"/>
        <v>-0.18885456819748303</v>
      </c>
      <c r="I122" s="2">
        <v>754.46</v>
      </c>
      <c r="J122" s="3">
        <f t="shared" si="6"/>
        <v>-0.5788378442859794</v>
      </c>
      <c r="K122" s="2">
        <v>391.73</v>
      </c>
      <c r="L122" s="2">
        <v>317.75</v>
      </c>
      <c r="M122" s="3">
        <f t="shared" si="7"/>
        <v>-0.18885456819748303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3.5202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3.5202</v>
      </c>
      <c r="L123" s="2">
        <v>0</v>
      </c>
      <c r="M123" s="3">
        <f t="shared" si="7"/>
        <v>-1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10.57433</v>
      </c>
      <c r="J125" s="3">
        <f t="shared" si="6"/>
        <v>-1</v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334.03131999999999</v>
      </c>
      <c r="D126" s="5">
        <v>123.45356</v>
      </c>
      <c r="E126" s="4">
        <f t="shared" si="4"/>
        <v>-0.63041321993398702</v>
      </c>
      <c r="F126" s="5">
        <v>7671.77387</v>
      </c>
      <c r="G126" s="5">
        <v>5586.2393899999997</v>
      </c>
      <c r="H126" s="4">
        <f t="shared" si="5"/>
        <v>-0.27184514498730916</v>
      </c>
      <c r="I126" s="5">
        <v>7542.5254699999996</v>
      </c>
      <c r="J126" s="4">
        <f t="shared" si="6"/>
        <v>-0.25936751394224988</v>
      </c>
      <c r="K126" s="5">
        <v>7671.77387</v>
      </c>
      <c r="L126" s="5">
        <v>5586.2393899999997</v>
      </c>
      <c r="M126" s="4">
        <f t="shared" si="7"/>
        <v>-0.27184514498730916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21</v>
      </c>
      <c r="B128" s="1" t="s">
        <v>102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1.5213000000000001</v>
      </c>
      <c r="G128" s="2">
        <v>82.175600000000003</v>
      </c>
      <c r="H128" s="3">
        <f t="shared" ref="H128:H190" si="9">IF(F128=0,"",(G128/F128-1))</f>
        <v>53.01669624663117</v>
      </c>
      <c r="I128" s="2">
        <v>16.356590000000001</v>
      </c>
      <c r="J128" s="3">
        <f t="shared" ref="J128:J190" si="10">IF(I128=0,"",(G128/I128-1))</f>
        <v>4.0240056148622667</v>
      </c>
      <c r="K128" s="2">
        <v>1.5213000000000001</v>
      </c>
      <c r="L128" s="2">
        <v>82.175600000000003</v>
      </c>
      <c r="M128" s="3">
        <f t="shared" ref="M128:M190" si="11">IF(K128=0,"",(L128/K128-1))</f>
        <v>53.01669624663117</v>
      </c>
    </row>
    <row r="129" spans="1:13" x14ac:dyDescent="0.2">
      <c r="A129" s="1" t="s">
        <v>20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251.70846</v>
      </c>
      <c r="G129" s="2">
        <v>297.29548999999997</v>
      </c>
      <c r="H129" s="3">
        <f t="shared" si="9"/>
        <v>0.18111044022914435</v>
      </c>
      <c r="I129" s="2">
        <v>658.23729000000003</v>
      </c>
      <c r="J129" s="3">
        <f t="shared" si="10"/>
        <v>-0.54834602275419564</v>
      </c>
      <c r="K129" s="2">
        <v>251.70846</v>
      </c>
      <c r="L129" s="2">
        <v>297.29548999999997</v>
      </c>
      <c r="M129" s="3">
        <f t="shared" si="11"/>
        <v>0.18111044022914435</v>
      </c>
    </row>
    <row r="130" spans="1:13" x14ac:dyDescent="0.2">
      <c r="A130" s="1" t="s">
        <v>17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233.15681000000001</v>
      </c>
      <c r="G130" s="2">
        <v>135.86742000000001</v>
      </c>
      <c r="H130" s="3">
        <f t="shared" si="9"/>
        <v>-0.41727020540382243</v>
      </c>
      <c r="I130" s="2">
        <v>445.84580999999997</v>
      </c>
      <c r="J130" s="3">
        <f t="shared" si="10"/>
        <v>-0.69525917491520217</v>
      </c>
      <c r="K130" s="2">
        <v>233.15681000000001</v>
      </c>
      <c r="L130" s="2">
        <v>135.86742000000001</v>
      </c>
      <c r="M130" s="3">
        <f t="shared" si="11"/>
        <v>-0.41727020540382243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0.46337</v>
      </c>
      <c r="G131" s="2">
        <v>1.6650400000000001</v>
      </c>
      <c r="H131" s="3">
        <f t="shared" si="9"/>
        <v>2.5933271467725576</v>
      </c>
      <c r="I131" s="2">
        <v>0</v>
      </c>
      <c r="J131" s="3" t="str">
        <f t="shared" si="10"/>
        <v/>
      </c>
      <c r="K131" s="2">
        <v>0.46337</v>
      </c>
      <c r="L131" s="2">
        <v>1.6650400000000001</v>
      </c>
      <c r="M131" s="3">
        <f t="shared" si="11"/>
        <v>2.5933271467725576</v>
      </c>
    </row>
    <row r="132" spans="1:13" x14ac:dyDescent="0.2">
      <c r="A132" s="1" t="s">
        <v>13</v>
      </c>
      <c r="B132" s="1" t="s">
        <v>102</v>
      </c>
      <c r="C132" s="2">
        <v>44.948500000000003</v>
      </c>
      <c r="D132" s="2">
        <v>2.6160000000000001</v>
      </c>
      <c r="E132" s="3">
        <f t="shared" si="8"/>
        <v>-0.94180006006874539</v>
      </c>
      <c r="F132" s="2">
        <v>810.12558000000001</v>
      </c>
      <c r="G132" s="2">
        <v>862.00818000000004</v>
      </c>
      <c r="H132" s="3">
        <f t="shared" si="9"/>
        <v>6.4042663607782879E-2</v>
      </c>
      <c r="I132" s="2">
        <v>1045.0407600000001</v>
      </c>
      <c r="J132" s="3">
        <f t="shared" si="10"/>
        <v>-0.17514396280581446</v>
      </c>
      <c r="K132" s="2">
        <v>810.12558000000001</v>
      </c>
      <c r="L132" s="2">
        <v>862.00818000000004</v>
      </c>
      <c r="M132" s="3">
        <f t="shared" si="11"/>
        <v>6.4042663607782879E-2</v>
      </c>
    </row>
    <row r="133" spans="1:13" x14ac:dyDescent="0.2">
      <c r="A133" s="1" t="s">
        <v>12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155.05574999999999</v>
      </c>
      <c r="G133" s="2">
        <v>167.44499999999999</v>
      </c>
      <c r="H133" s="3">
        <f t="shared" si="9"/>
        <v>7.9901906249848942E-2</v>
      </c>
      <c r="I133" s="2">
        <v>262.55430000000001</v>
      </c>
      <c r="J133" s="3">
        <f t="shared" si="10"/>
        <v>-0.36224620964120569</v>
      </c>
      <c r="K133" s="2">
        <v>155.05574999999999</v>
      </c>
      <c r="L133" s="2">
        <v>167.44499999999999</v>
      </c>
      <c r="M133" s="3">
        <f t="shared" si="11"/>
        <v>7.9901906249848942E-2</v>
      </c>
    </row>
    <row r="134" spans="1:13" x14ac:dyDescent="0.2">
      <c r="A134" s="1" t="s">
        <v>11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205.95719</v>
      </c>
      <c r="G134" s="2">
        <v>411.19616000000002</v>
      </c>
      <c r="H134" s="3">
        <f t="shared" si="9"/>
        <v>0.99651277044515907</v>
      </c>
      <c r="I134" s="2">
        <v>752.99284999999998</v>
      </c>
      <c r="J134" s="3">
        <f t="shared" si="10"/>
        <v>-0.45391757703941005</v>
      </c>
      <c r="K134" s="2">
        <v>205.95719</v>
      </c>
      <c r="L134" s="2">
        <v>411.19616000000002</v>
      </c>
      <c r="M134" s="3">
        <f t="shared" si="11"/>
        <v>0.99651277044515907</v>
      </c>
    </row>
    <row r="135" spans="1:13" x14ac:dyDescent="0.2">
      <c r="A135" s="1" t="s">
        <v>10</v>
      </c>
      <c r="B135" s="1" t="s">
        <v>102</v>
      </c>
      <c r="C135" s="2">
        <v>83.838880000000003</v>
      </c>
      <c r="D135" s="2">
        <v>0.63</v>
      </c>
      <c r="E135" s="3">
        <f t="shared" si="8"/>
        <v>-0.99248558663951614</v>
      </c>
      <c r="F135" s="2">
        <v>110.49888</v>
      </c>
      <c r="G135" s="2">
        <v>8.81</v>
      </c>
      <c r="H135" s="3">
        <f t="shared" si="9"/>
        <v>-0.92027068509653676</v>
      </c>
      <c r="I135" s="2">
        <v>93.72</v>
      </c>
      <c r="J135" s="3">
        <f t="shared" si="10"/>
        <v>-0.90599658557405038</v>
      </c>
      <c r="K135" s="2">
        <v>110.49888</v>
      </c>
      <c r="L135" s="2">
        <v>8.81</v>
      </c>
      <c r="M135" s="3">
        <f t="shared" si="11"/>
        <v>-0.92027068509653676</v>
      </c>
    </row>
    <row r="136" spans="1:13" x14ac:dyDescent="0.2">
      <c r="A136" s="1" t="s">
        <v>9</v>
      </c>
      <c r="B136" s="1" t="s">
        <v>102</v>
      </c>
      <c r="C136" s="2">
        <v>0</v>
      </c>
      <c r="D136" s="2">
        <v>12.53248</v>
      </c>
      <c r="E136" s="3" t="str">
        <f t="shared" si="8"/>
        <v/>
      </c>
      <c r="F136" s="2">
        <v>237.84890999999999</v>
      </c>
      <c r="G136" s="2">
        <v>496.75662999999997</v>
      </c>
      <c r="H136" s="3">
        <f t="shared" si="9"/>
        <v>1.0885386020898729</v>
      </c>
      <c r="I136" s="2">
        <v>760.26093000000003</v>
      </c>
      <c r="J136" s="3">
        <f t="shared" si="10"/>
        <v>-0.34659718736302814</v>
      </c>
      <c r="K136" s="2">
        <v>237.84890999999999</v>
      </c>
      <c r="L136" s="2">
        <v>496.75662999999997</v>
      </c>
      <c r="M136" s="3">
        <f t="shared" si="11"/>
        <v>1.0885386020898729</v>
      </c>
    </row>
    <row r="137" spans="1:13" x14ac:dyDescent="0.2">
      <c r="A137" s="1" t="s">
        <v>8</v>
      </c>
      <c r="B137" s="1" t="s">
        <v>102</v>
      </c>
      <c r="C137" s="2">
        <v>0</v>
      </c>
      <c r="D137" s="2">
        <v>6.5000000000000002E-2</v>
      </c>
      <c r="E137" s="3" t="str">
        <f t="shared" si="8"/>
        <v/>
      </c>
      <c r="F137" s="2">
        <v>2.21</v>
      </c>
      <c r="G137" s="2">
        <v>20.626570000000001</v>
      </c>
      <c r="H137" s="3">
        <f t="shared" si="9"/>
        <v>8.3332895927601811</v>
      </c>
      <c r="I137" s="2">
        <v>23.83663</v>
      </c>
      <c r="J137" s="3">
        <f t="shared" si="10"/>
        <v>-0.13466920449744779</v>
      </c>
      <c r="K137" s="2">
        <v>2.21</v>
      </c>
      <c r="L137" s="2">
        <v>20.626570000000001</v>
      </c>
      <c r="M137" s="3">
        <f t="shared" si="11"/>
        <v>8.3332895927601811</v>
      </c>
    </row>
    <row r="138" spans="1:13" x14ac:dyDescent="0.2">
      <c r="A138" s="1" t="s">
        <v>6</v>
      </c>
      <c r="B138" s="1" t="s">
        <v>102</v>
      </c>
      <c r="C138" s="2">
        <v>17.023599999999998</v>
      </c>
      <c r="D138" s="2">
        <v>0</v>
      </c>
      <c r="E138" s="3">
        <f t="shared" si="8"/>
        <v>-1</v>
      </c>
      <c r="F138" s="2">
        <v>85.18047</v>
      </c>
      <c r="G138" s="2">
        <v>72.865080000000006</v>
      </c>
      <c r="H138" s="3">
        <f t="shared" si="9"/>
        <v>-0.14457997238099285</v>
      </c>
      <c r="I138" s="2">
        <v>59.126559999999998</v>
      </c>
      <c r="J138" s="3">
        <f t="shared" si="10"/>
        <v>0.23235784391988989</v>
      </c>
      <c r="K138" s="2">
        <v>85.18047</v>
      </c>
      <c r="L138" s="2">
        <v>72.865080000000006</v>
      </c>
      <c r="M138" s="3">
        <f t="shared" si="11"/>
        <v>-0.14457997238099285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</v>
      </c>
      <c r="L139" s="2">
        <v>0</v>
      </c>
      <c r="M139" s="3" t="str">
        <f t="shared" si="11"/>
        <v/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62.275289999999998</v>
      </c>
      <c r="G140" s="2">
        <v>83.103899999999996</v>
      </c>
      <c r="H140" s="3">
        <f t="shared" si="9"/>
        <v>0.33446026505858106</v>
      </c>
      <c r="I140" s="2">
        <v>54.09581</v>
      </c>
      <c r="J140" s="3">
        <f t="shared" si="10"/>
        <v>0.53623543117295025</v>
      </c>
      <c r="K140" s="2">
        <v>62.275289999999998</v>
      </c>
      <c r="L140" s="2">
        <v>83.103899999999996</v>
      </c>
      <c r="M140" s="3">
        <f t="shared" si="11"/>
        <v>0.33446026505858106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12.84717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12.84717</v>
      </c>
      <c r="L141" s="2">
        <v>0</v>
      </c>
      <c r="M141" s="3">
        <f t="shared" si="11"/>
        <v>-1</v>
      </c>
    </row>
    <row r="142" spans="1:13" x14ac:dyDescent="0.2">
      <c r="A142" s="1" t="s">
        <v>25</v>
      </c>
      <c r="B142" s="1" t="s">
        <v>102</v>
      </c>
      <c r="C142" s="2">
        <v>2.2991700000000002</v>
      </c>
      <c r="D142" s="2">
        <v>2.0240800000000001</v>
      </c>
      <c r="E142" s="3">
        <f t="shared" si="8"/>
        <v>-0.11964752497640452</v>
      </c>
      <c r="F142" s="2">
        <v>73.496099999999998</v>
      </c>
      <c r="G142" s="2">
        <v>47.999450000000003</v>
      </c>
      <c r="H142" s="3">
        <f t="shared" si="9"/>
        <v>-0.34691160483345373</v>
      </c>
      <c r="I142" s="2">
        <v>7.8926499999999997</v>
      </c>
      <c r="J142" s="3">
        <f t="shared" si="10"/>
        <v>5.0815378865146696</v>
      </c>
      <c r="K142" s="2">
        <v>73.496099999999998</v>
      </c>
      <c r="L142" s="2">
        <v>47.999450000000003</v>
      </c>
      <c r="M142" s="3">
        <f t="shared" si="11"/>
        <v>-0.34691160483345373</v>
      </c>
    </row>
    <row r="143" spans="1:13" x14ac:dyDescent="0.2">
      <c r="A143" s="6" t="s">
        <v>0</v>
      </c>
      <c r="B143" s="6" t="s">
        <v>102</v>
      </c>
      <c r="C143" s="5">
        <v>148.11015</v>
      </c>
      <c r="D143" s="5">
        <v>17.867560000000001</v>
      </c>
      <c r="E143" s="4">
        <f t="shared" si="8"/>
        <v>-0.87936302812467615</v>
      </c>
      <c r="F143" s="5">
        <v>2242.34528</v>
      </c>
      <c r="G143" s="5">
        <v>2687.8145199999999</v>
      </c>
      <c r="H143" s="4">
        <f t="shared" si="9"/>
        <v>0.19866219710819899</v>
      </c>
      <c r="I143" s="5">
        <v>4179.96018</v>
      </c>
      <c r="J143" s="4">
        <f t="shared" si="10"/>
        <v>-0.35697604659956361</v>
      </c>
      <c r="K143" s="5">
        <v>2242.34528</v>
      </c>
      <c r="L143" s="5">
        <v>2687.8145199999999</v>
      </c>
      <c r="M143" s="4">
        <f t="shared" si="11"/>
        <v>0.19866219710819899</v>
      </c>
    </row>
    <row r="144" spans="1:13" x14ac:dyDescent="0.2">
      <c r="A144" s="1" t="s">
        <v>22</v>
      </c>
      <c r="B144" s="1" t="s">
        <v>101</v>
      </c>
      <c r="C144" s="2">
        <v>882.24293</v>
      </c>
      <c r="D144" s="2">
        <v>2568.3844899999999</v>
      </c>
      <c r="E144" s="3">
        <f t="shared" si="8"/>
        <v>1.9111987216491495</v>
      </c>
      <c r="F144" s="2">
        <v>40695.587189999998</v>
      </c>
      <c r="G144" s="2">
        <v>43909.49596</v>
      </c>
      <c r="H144" s="3">
        <f t="shared" si="9"/>
        <v>7.8974380072091677E-2</v>
      </c>
      <c r="I144" s="2">
        <v>49759.583160000002</v>
      </c>
      <c r="J144" s="3">
        <f t="shared" si="10"/>
        <v>-0.11756704595352563</v>
      </c>
      <c r="K144" s="2">
        <v>40695.587189999998</v>
      </c>
      <c r="L144" s="2">
        <v>43909.49596</v>
      </c>
      <c r="M144" s="3">
        <f t="shared" si="11"/>
        <v>7.8974380072091677E-2</v>
      </c>
    </row>
    <row r="145" spans="1:13" x14ac:dyDescent="0.2">
      <c r="A145" s="1" t="s">
        <v>21</v>
      </c>
      <c r="B145" s="1" t="s">
        <v>101</v>
      </c>
      <c r="C145" s="2">
        <v>115.027</v>
      </c>
      <c r="D145" s="2">
        <v>256.59381000000002</v>
      </c>
      <c r="E145" s="3">
        <f t="shared" si="8"/>
        <v>1.2307267858850532</v>
      </c>
      <c r="F145" s="2">
        <v>7580.3199000000004</v>
      </c>
      <c r="G145" s="2">
        <v>11906.81273</v>
      </c>
      <c r="H145" s="3">
        <f t="shared" si="9"/>
        <v>0.5707533306081185</v>
      </c>
      <c r="I145" s="2">
        <v>15963.851720000001</v>
      </c>
      <c r="J145" s="3">
        <f t="shared" si="10"/>
        <v>-0.25413910509562165</v>
      </c>
      <c r="K145" s="2">
        <v>7580.3199000000004</v>
      </c>
      <c r="L145" s="2">
        <v>11906.81273</v>
      </c>
      <c r="M145" s="3">
        <f t="shared" si="11"/>
        <v>0.5707533306081185</v>
      </c>
    </row>
    <row r="146" spans="1:13" x14ac:dyDescent="0.2">
      <c r="A146" s="1" t="s">
        <v>20</v>
      </c>
      <c r="B146" s="1" t="s">
        <v>101</v>
      </c>
      <c r="C146" s="2">
        <v>1271.62571</v>
      </c>
      <c r="D146" s="2">
        <v>996.18357000000003</v>
      </c>
      <c r="E146" s="3">
        <f t="shared" si="8"/>
        <v>-0.21660629997800218</v>
      </c>
      <c r="F146" s="2">
        <v>19900.872039999998</v>
      </c>
      <c r="G146" s="2">
        <v>29662.047740000002</v>
      </c>
      <c r="H146" s="3">
        <f t="shared" si="9"/>
        <v>0.4904898479011579</v>
      </c>
      <c r="I146" s="2">
        <v>33921.713069999998</v>
      </c>
      <c r="J146" s="3">
        <f t="shared" si="10"/>
        <v>-0.12557341432638902</v>
      </c>
      <c r="K146" s="2">
        <v>19900.872039999998</v>
      </c>
      <c r="L146" s="2">
        <v>29662.047740000002</v>
      </c>
      <c r="M146" s="3">
        <f t="shared" si="11"/>
        <v>0.4904898479011579</v>
      </c>
    </row>
    <row r="147" spans="1:13" x14ac:dyDescent="0.2">
      <c r="A147" s="1" t="s">
        <v>19</v>
      </c>
      <c r="B147" s="1" t="s">
        <v>101</v>
      </c>
      <c r="C147" s="2">
        <v>64.768940000000001</v>
      </c>
      <c r="D147" s="2">
        <v>136.97525999999999</v>
      </c>
      <c r="E147" s="3">
        <f t="shared" si="8"/>
        <v>1.1148294228684303</v>
      </c>
      <c r="F147" s="2">
        <v>2020.0945999999999</v>
      </c>
      <c r="G147" s="2">
        <v>1729.53989</v>
      </c>
      <c r="H147" s="3">
        <f t="shared" si="9"/>
        <v>-0.14383222944113605</v>
      </c>
      <c r="I147" s="2">
        <v>1743.25314</v>
      </c>
      <c r="J147" s="3">
        <f t="shared" si="10"/>
        <v>-7.8664708442744979E-3</v>
      </c>
      <c r="K147" s="2">
        <v>2020.0945999999999</v>
      </c>
      <c r="L147" s="2">
        <v>1729.53989</v>
      </c>
      <c r="M147" s="3">
        <f t="shared" si="11"/>
        <v>-0.14383222944113605</v>
      </c>
    </row>
    <row r="148" spans="1:13" x14ac:dyDescent="0.2">
      <c r="A148" s="1" t="s">
        <v>18</v>
      </c>
      <c r="B148" s="1" t="s">
        <v>101</v>
      </c>
      <c r="C148" s="2">
        <v>0.68500000000000005</v>
      </c>
      <c r="D148" s="2">
        <v>5.0525900000000004</v>
      </c>
      <c r="E148" s="3">
        <f t="shared" si="8"/>
        <v>6.3760437956204381</v>
      </c>
      <c r="F148" s="2">
        <v>137.32167000000001</v>
      </c>
      <c r="G148" s="2">
        <v>334.41471999999999</v>
      </c>
      <c r="H148" s="3">
        <f t="shared" si="9"/>
        <v>1.4352654610157303</v>
      </c>
      <c r="I148" s="2">
        <v>186.83369999999999</v>
      </c>
      <c r="J148" s="3">
        <f t="shared" si="10"/>
        <v>0.78990578252210386</v>
      </c>
      <c r="K148" s="2">
        <v>137.32167000000001</v>
      </c>
      <c r="L148" s="2">
        <v>334.41471999999999</v>
      </c>
      <c r="M148" s="3">
        <f t="shared" si="11"/>
        <v>1.4352654610157303</v>
      </c>
    </row>
    <row r="149" spans="1:13" x14ac:dyDescent="0.2">
      <c r="A149" s="1" t="s">
        <v>17</v>
      </c>
      <c r="B149" s="1" t="s">
        <v>101</v>
      </c>
      <c r="C149" s="2">
        <v>1422.3913600000001</v>
      </c>
      <c r="D149" s="2">
        <v>1205.61463</v>
      </c>
      <c r="E149" s="3">
        <f t="shared" si="8"/>
        <v>-0.15240301375283949</v>
      </c>
      <c r="F149" s="2">
        <v>31870.25114</v>
      </c>
      <c r="G149" s="2">
        <v>32127.804339999999</v>
      </c>
      <c r="H149" s="3">
        <f t="shared" si="9"/>
        <v>8.0813043759402348E-3</v>
      </c>
      <c r="I149" s="2">
        <v>56394.924079999997</v>
      </c>
      <c r="J149" s="3">
        <f t="shared" si="10"/>
        <v>-0.43030680749876449</v>
      </c>
      <c r="K149" s="2">
        <v>31870.25114</v>
      </c>
      <c r="L149" s="2">
        <v>32127.804339999999</v>
      </c>
      <c r="M149" s="3">
        <f t="shared" si="11"/>
        <v>8.0813043759402348E-3</v>
      </c>
    </row>
    <row r="150" spans="1:13" x14ac:dyDescent="0.2">
      <c r="A150" s="1" t="s">
        <v>16</v>
      </c>
      <c r="B150" s="1" t="s">
        <v>101</v>
      </c>
      <c r="C150" s="2">
        <v>0</v>
      </c>
      <c r="D150" s="2">
        <v>0</v>
      </c>
      <c r="E150" s="3" t="str">
        <f t="shared" si="8"/>
        <v/>
      </c>
      <c r="F150" s="2">
        <v>2.6471200000000001</v>
      </c>
      <c r="G150" s="2">
        <v>24.626719999999999</v>
      </c>
      <c r="H150" s="3">
        <f t="shared" si="9"/>
        <v>8.3032125479766687</v>
      </c>
      <c r="I150" s="2">
        <v>352.89897999999999</v>
      </c>
      <c r="J150" s="3">
        <f t="shared" si="10"/>
        <v>-0.93021595018495096</v>
      </c>
      <c r="K150" s="2">
        <v>2.6471200000000001</v>
      </c>
      <c r="L150" s="2">
        <v>24.626719999999999</v>
      </c>
      <c r="M150" s="3">
        <f t="shared" si="11"/>
        <v>8.3032125479766687</v>
      </c>
    </row>
    <row r="151" spans="1:13" x14ac:dyDescent="0.2">
      <c r="A151" s="1" t="s">
        <v>15</v>
      </c>
      <c r="B151" s="1" t="s">
        <v>101</v>
      </c>
      <c r="C151" s="2">
        <v>0</v>
      </c>
      <c r="D151" s="2">
        <v>3.3370899999999999</v>
      </c>
      <c r="E151" s="3" t="str">
        <f t="shared" si="8"/>
        <v/>
      </c>
      <c r="F151" s="2">
        <v>47.757219999999997</v>
      </c>
      <c r="G151" s="2">
        <v>107.42129</v>
      </c>
      <c r="H151" s="3">
        <f t="shared" si="9"/>
        <v>1.2493204168919383</v>
      </c>
      <c r="I151" s="2">
        <v>740.30755999999997</v>
      </c>
      <c r="J151" s="3">
        <f t="shared" si="10"/>
        <v>-0.85489640278697143</v>
      </c>
      <c r="K151" s="2">
        <v>47.757219999999997</v>
      </c>
      <c r="L151" s="2">
        <v>107.42129</v>
      </c>
      <c r="M151" s="3">
        <f t="shared" si="11"/>
        <v>1.2493204168919383</v>
      </c>
    </row>
    <row r="152" spans="1:13" x14ac:dyDescent="0.2">
      <c r="A152" s="1" t="s">
        <v>14</v>
      </c>
      <c r="B152" s="1" t="s">
        <v>101</v>
      </c>
      <c r="C152" s="2">
        <v>0</v>
      </c>
      <c r="D152" s="2">
        <v>7.6298599999999999</v>
      </c>
      <c r="E152" s="3" t="str">
        <f t="shared" si="8"/>
        <v/>
      </c>
      <c r="F152" s="2">
        <v>548.09655999999995</v>
      </c>
      <c r="G152" s="2">
        <v>521.46667000000002</v>
      </c>
      <c r="H152" s="3">
        <f t="shared" si="9"/>
        <v>-4.8586128692360231E-2</v>
      </c>
      <c r="I152" s="2">
        <v>919.91575</v>
      </c>
      <c r="J152" s="3">
        <f t="shared" si="10"/>
        <v>-0.43313649103192331</v>
      </c>
      <c r="K152" s="2">
        <v>548.09655999999995</v>
      </c>
      <c r="L152" s="2">
        <v>521.46667000000002</v>
      </c>
      <c r="M152" s="3">
        <f t="shared" si="11"/>
        <v>-4.8586128692360231E-2</v>
      </c>
    </row>
    <row r="153" spans="1:13" x14ac:dyDescent="0.2">
      <c r="A153" s="1" t="s">
        <v>13</v>
      </c>
      <c r="B153" s="1" t="s">
        <v>101</v>
      </c>
      <c r="C153" s="2">
        <v>893.34208999999998</v>
      </c>
      <c r="D153" s="2">
        <v>133.46056999999999</v>
      </c>
      <c r="E153" s="3">
        <f t="shared" si="8"/>
        <v>-0.85060530395472578</v>
      </c>
      <c r="F153" s="2">
        <v>4957.9987000000001</v>
      </c>
      <c r="G153" s="2">
        <v>3604.2266100000002</v>
      </c>
      <c r="H153" s="3">
        <f t="shared" si="9"/>
        <v>-0.27304809297348143</v>
      </c>
      <c r="I153" s="2">
        <v>5739.3972700000004</v>
      </c>
      <c r="J153" s="3">
        <f t="shared" si="10"/>
        <v>-0.37202001526547057</v>
      </c>
      <c r="K153" s="2">
        <v>4957.9987000000001</v>
      </c>
      <c r="L153" s="2">
        <v>3604.2266100000002</v>
      </c>
      <c r="M153" s="3">
        <f t="shared" si="11"/>
        <v>-0.27304809297348143</v>
      </c>
    </row>
    <row r="154" spans="1:13" x14ac:dyDescent="0.2">
      <c r="A154" s="1" t="s">
        <v>12</v>
      </c>
      <c r="B154" s="1" t="s">
        <v>101</v>
      </c>
      <c r="C154" s="2">
        <v>112.27161</v>
      </c>
      <c r="D154" s="2">
        <v>1030.93787</v>
      </c>
      <c r="E154" s="3">
        <f t="shared" si="8"/>
        <v>8.1825339460260711</v>
      </c>
      <c r="F154" s="2">
        <v>15654.60605</v>
      </c>
      <c r="G154" s="2">
        <v>13150.389020000001</v>
      </c>
      <c r="H154" s="3">
        <f t="shared" si="9"/>
        <v>-0.15996678689975719</v>
      </c>
      <c r="I154" s="2">
        <v>13032.693939999999</v>
      </c>
      <c r="J154" s="3">
        <f t="shared" si="10"/>
        <v>9.0307560771276663E-3</v>
      </c>
      <c r="K154" s="2">
        <v>15654.60605</v>
      </c>
      <c r="L154" s="2">
        <v>13150.389020000001</v>
      </c>
      <c r="M154" s="3">
        <f t="shared" si="11"/>
        <v>-0.15996678689975719</v>
      </c>
    </row>
    <row r="155" spans="1:13" x14ac:dyDescent="0.2">
      <c r="A155" s="1" t="s">
        <v>11</v>
      </c>
      <c r="B155" s="1" t="s">
        <v>101</v>
      </c>
      <c r="C155" s="2">
        <v>126.20022</v>
      </c>
      <c r="D155" s="2">
        <v>690.06002000000001</v>
      </c>
      <c r="E155" s="3">
        <f t="shared" si="8"/>
        <v>4.4679779480574595</v>
      </c>
      <c r="F155" s="2">
        <v>12353.468730000001</v>
      </c>
      <c r="G155" s="2">
        <v>15313.38155</v>
      </c>
      <c r="H155" s="3">
        <f t="shared" si="9"/>
        <v>0.23960175758667246</v>
      </c>
      <c r="I155" s="2">
        <v>16556.21055</v>
      </c>
      <c r="J155" s="3">
        <f t="shared" si="10"/>
        <v>-7.5067238136809045E-2</v>
      </c>
      <c r="K155" s="2">
        <v>12353.468730000001</v>
      </c>
      <c r="L155" s="2">
        <v>15313.38155</v>
      </c>
      <c r="M155" s="3">
        <f t="shared" si="11"/>
        <v>0.23960175758667246</v>
      </c>
    </row>
    <row r="156" spans="1:13" x14ac:dyDescent="0.2">
      <c r="A156" s="1" t="s">
        <v>10</v>
      </c>
      <c r="B156" s="1" t="s">
        <v>101</v>
      </c>
      <c r="C156" s="2">
        <v>3407.0312300000001</v>
      </c>
      <c r="D156" s="2">
        <v>2442.3396699999998</v>
      </c>
      <c r="E156" s="3">
        <f t="shared" si="8"/>
        <v>-0.2831472607311557</v>
      </c>
      <c r="F156" s="2">
        <v>69956.557870000004</v>
      </c>
      <c r="G156" s="2">
        <v>77612.926770000005</v>
      </c>
      <c r="H156" s="3">
        <f t="shared" si="9"/>
        <v>0.10944462010592071</v>
      </c>
      <c r="I156" s="2">
        <v>93452.864939999999</v>
      </c>
      <c r="J156" s="3">
        <f t="shared" si="10"/>
        <v>-0.16949654973306372</v>
      </c>
      <c r="K156" s="2">
        <v>69956.557870000004</v>
      </c>
      <c r="L156" s="2">
        <v>77612.926770000005</v>
      </c>
      <c r="M156" s="3">
        <f t="shared" si="11"/>
        <v>0.10944462010592071</v>
      </c>
    </row>
    <row r="157" spans="1:13" x14ac:dyDescent="0.2">
      <c r="A157" s="1" t="s">
        <v>27</v>
      </c>
      <c r="B157" s="1" t="s">
        <v>101</v>
      </c>
      <c r="C157" s="2">
        <v>0</v>
      </c>
      <c r="D157" s="2">
        <v>0</v>
      </c>
      <c r="E157" s="3" t="str">
        <f t="shared" si="8"/>
        <v/>
      </c>
      <c r="F157" s="2">
        <v>129.70096000000001</v>
      </c>
      <c r="G157" s="2">
        <v>524.18942000000004</v>
      </c>
      <c r="H157" s="3">
        <f t="shared" si="9"/>
        <v>3.041523054262667</v>
      </c>
      <c r="I157" s="2">
        <v>250.78623999999999</v>
      </c>
      <c r="J157" s="3">
        <f t="shared" si="10"/>
        <v>1.0901841345043493</v>
      </c>
      <c r="K157" s="2">
        <v>129.70096000000001</v>
      </c>
      <c r="L157" s="2">
        <v>524.18942000000004</v>
      </c>
      <c r="M157" s="3">
        <f t="shared" si="11"/>
        <v>3.041523054262667</v>
      </c>
    </row>
    <row r="158" spans="1:13" x14ac:dyDescent="0.2">
      <c r="A158" s="1" t="s">
        <v>9</v>
      </c>
      <c r="B158" s="1" t="s">
        <v>101</v>
      </c>
      <c r="C158" s="2">
        <v>934.77234999999996</v>
      </c>
      <c r="D158" s="2">
        <v>1346.8560399999999</v>
      </c>
      <c r="E158" s="3">
        <f t="shared" si="8"/>
        <v>0.44083855283053675</v>
      </c>
      <c r="F158" s="2">
        <v>44789.613270000002</v>
      </c>
      <c r="G158" s="2">
        <v>49379.464319999999</v>
      </c>
      <c r="H158" s="3">
        <f t="shared" si="9"/>
        <v>0.10247579103511195</v>
      </c>
      <c r="I158" s="2">
        <v>65565.037979999994</v>
      </c>
      <c r="J158" s="3">
        <f t="shared" si="10"/>
        <v>-0.24686287324255429</v>
      </c>
      <c r="K158" s="2">
        <v>44789.613270000002</v>
      </c>
      <c r="L158" s="2">
        <v>49379.464319999999</v>
      </c>
      <c r="M158" s="3">
        <f t="shared" si="11"/>
        <v>0.10247579103511195</v>
      </c>
    </row>
    <row r="159" spans="1:13" x14ac:dyDescent="0.2">
      <c r="A159" s="1" t="s">
        <v>8</v>
      </c>
      <c r="B159" s="1" t="s">
        <v>101</v>
      </c>
      <c r="C159" s="2">
        <v>1900.60421</v>
      </c>
      <c r="D159" s="2">
        <v>2474.9363699999999</v>
      </c>
      <c r="E159" s="3">
        <f t="shared" si="8"/>
        <v>0.30218398811186464</v>
      </c>
      <c r="F159" s="2">
        <v>64250.641960000001</v>
      </c>
      <c r="G159" s="2">
        <v>70657.200370000006</v>
      </c>
      <c r="H159" s="3">
        <f t="shared" si="9"/>
        <v>9.9711975080163162E-2</v>
      </c>
      <c r="I159" s="2">
        <v>87683.14602</v>
      </c>
      <c r="J159" s="3">
        <f t="shared" si="10"/>
        <v>-0.19417580712850424</v>
      </c>
      <c r="K159" s="2">
        <v>64250.641960000001</v>
      </c>
      <c r="L159" s="2">
        <v>70657.200370000006</v>
      </c>
      <c r="M159" s="3">
        <f t="shared" si="11"/>
        <v>9.9711975080163162E-2</v>
      </c>
    </row>
    <row r="160" spans="1:13" x14ac:dyDescent="0.2">
      <c r="A160" s="1" t="s">
        <v>7</v>
      </c>
      <c r="B160" s="1" t="s">
        <v>101</v>
      </c>
      <c r="C160" s="2">
        <v>601.12752</v>
      </c>
      <c r="D160" s="2">
        <v>701.17764</v>
      </c>
      <c r="E160" s="3">
        <f t="shared" si="8"/>
        <v>0.166437430780078</v>
      </c>
      <c r="F160" s="2">
        <v>6541.2752099999998</v>
      </c>
      <c r="G160" s="2">
        <v>7508.52297</v>
      </c>
      <c r="H160" s="3">
        <f t="shared" si="9"/>
        <v>0.14786837871021175</v>
      </c>
      <c r="I160" s="2">
        <v>8048.29385</v>
      </c>
      <c r="J160" s="3">
        <f t="shared" si="10"/>
        <v>-6.7066497578241346E-2</v>
      </c>
      <c r="K160" s="2">
        <v>6541.2752099999998</v>
      </c>
      <c r="L160" s="2">
        <v>7508.52297</v>
      </c>
      <c r="M160" s="3">
        <f t="shared" si="11"/>
        <v>0.14786837871021175</v>
      </c>
    </row>
    <row r="161" spans="1:13" x14ac:dyDescent="0.2">
      <c r="A161" s="1" t="s">
        <v>6</v>
      </c>
      <c r="B161" s="1" t="s">
        <v>101</v>
      </c>
      <c r="C161" s="2">
        <v>367.53374000000002</v>
      </c>
      <c r="D161" s="2">
        <v>393.32695999999999</v>
      </c>
      <c r="E161" s="3">
        <f t="shared" si="8"/>
        <v>7.0179189535088504E-2</v>
      </c>
      <c r="F161" s="2">
        <v>9169.4659800000009</v>
      </c>
      <c r="G161" s="2">
        <v>12517.872579999999</v>
      </c>
      <c r="H161" s="3">
        <f t="shared" si="9"/>
        <v>0.36516920476103865</v>
      </c>
      <c r="I161" s="2">
        <v>14553.78224</v>
      </c>
      <c r="J161" s="3">
        <f t="shared" si="10"/>
        <v>-0.13988869878817156</v>
      </c>
      <c r="K161" s="2">
        <v>9169.4659800000009</v>
      </c>
      <c r="L161" s="2">
        <v>12517.872579999999</v>
      </c>
      <c r="M161" s="3">
        <f t="shared" si="11"/>
        <v>0.36516920476103865</v>
      </c>
    </row>
    <row r="162" spans="1:13" x14ac:dyDescent="0.2">
      <c r="A162" s="1" t="s">
        <v>5</v>
      </c>
      <c r="B162" s="1" t="s">
        <v>101</v>
      </c>
      <c r="C162" s="2">
        <v>113.69862999999999</v>
      </c>
      <c r="D162" s="2">
        <v>0</v>
      </c>
      <c r="E162" s="3">
        <f t="shared" si="8"/>
        <v>-1</v>
      </c>
      <c r="F162" s="2">
        <v>820.71752000000004</v>
      </c>
      <c r="G162" s="2">
        <v>845.36334999999997</v>
      </c>
      <c r="H162" s="3">
        <f t="shared" si="9"/>
        <v>3.0029613599573235E-2</v>
      </c>
      <c r="I162" s="2">
        <v>908.12858000000006</v>
      </c>
      <c r="J162" s="3">
        <f t="shared" si="10"/>
        <v>-6.9114915423100221E-2</v>
      </c>
      <c r="K162" s="2">
        <v>820.71752000000004</v>
      </c>
      <c r="L162" s="2">
        <v>845.36334999999997</v>
      </c>
      <c r="M162" s="3">
        <f t="shared" si="11"/>
        <v>3.0029613599573235E-2</v>
      </c>
    </row>
    <row r="163" spans="1:13" x14ac:dyDescent="0.2">
      <c r="A163" s="1" t="s">
        <v>4</v>
      </c>
      <c r="B163" s="1" t="s">
        <v>101</v>
      </c>
      <c r="C163" s="2">
        <v>3851.38355</v>
      </c>
      <c r="D163" s="2">
        <v>4616.7506100000001</v>
      </c>
      <c r="E163" s="3">
        <f t="shared" si="8"/>
        <v>0.1987252243417823</v>
      </c>
      <c r="F163" s="2">
        <v>63617.964390000001</v>
      </c>
      <c r="G163" s="2">
        <v>88123.480490000002</v>
      </c>
      <c r="H163" s="3">
        <f t="shared" si="9"/>
        <v>0.3851980542755622</v>
      </c>
      <c r="I163" s="2">
        <v>90918.864050000004</v>
      </c>
      <c r="J163" s="3">
        <f t="shared" si="10"/>
        <v>-3.0745913834368865E-2</v>
      </c>
      <c r="K163" s="2">
        <v>63617.964390000001</v>
      </c>
      <c r="L163" s="2">
        <v>88123.480490000002</v>
      </c>
      <c r="M163" s="3">
        <f t="shared" si="11"/>
        <v>0.3851980542755622</v>
      </c>
    </row>
    <row r="164" spans="1:13" x14ac:dyDescent="0.2">
      <c r="A164" s="1" t="s">
        <v>3</v>
      </c>
      <c r="B164" s="1" t="s">
        <v>101</v>
      </c>
      <c r="C164" s="2">
        <v>67.697010000000006</v>
      </c>
      <c r="D164" s="2">
        <v>61.755000000000003</v>
      </c>
      <c r="E164" s="3">
        <f t="shared" si="8"/>
        <v>-8.777359590918421E-2</v>
      </c>
      <c r="F164" s="2">
        <v>3549.69454</v>
      </c>
      <c r="G164" s="2">
        <v>3150.2551800000001</v>
      </c>
      <c r="H164" s="3">
        <f t="shared" si="9"/>
        <v>-0.11252781204097628</v>
      </c>
      <c r="I164" s="2">
        <v>3327.9803700000002</v>
      </c>
      <c r="J164" s="3">
        <f t="shared" si="10"/>
        <v>-5.3403316799011114E-2</v>
      </c>
      <c r="K164" s="2">
        <v>3549.69454</v>
      </c>
      <c r="L164" s="2">
        <v>3150.2551800000001</v>
      </c>
      <c r="M164" s="3">
        <f t="shared" si="11"/>
        <v>-0.11252781204097628</v>
      </c>
    </row>
    <row r="165" spans="1:13" x14ac:dyDescent="0.2">
      <c r="A165" s="1" t="s">
        <v>26</v>
      </c>
      <c r="B165" s="1" t="s">
        <v>101</v>
      </c>
      <c r="C165" s="2">
        <v>0</v>
      </c>
      <c r="D165" s="2">
        <v>0</v>
      </c>
      <c r="E165" s="3" t="str">
        <f t="shared" si="8"/>
        <v/>
      </c>
      <c r="F165" s="2">
        <v>0</v>
      </c>
      <c r="G165" s="2">
        <v>270.38848000000002</v>
      </c>
      <c r="H165" s="3" t="str">
        <f t="shared" si="9"/>
        <v/>
      </c>
      <c r="I165" s="2">
        <v>545.68533000000002</v>
      </c>
      <c r="J165" s="3">
        <f t="shared" si="10"/>
        <v>-0.50449743627888988</v>
      </c>
      <c r="K165" s="2">
        <v>0</v>
      </c>
      <c r="L165" s="2">
        <v>270.38848000000002</v>
      </c>
      <c r="M165" s="3" t="str">
        <f t="shared" si="11"/>
        <v/>
      </c>
    </row>
    <row r="166" spans="1:13" x14ac:dyDescent="0.2">
      <c r="A166" s="1" t="s">
        <v>2</v>
      </c>
      <c r="B166" s="1" t="s">
        <v>101</v>
      </c>
      <c r="C166" s="2">
        <v>18.035720000000001</v>
      </c>
      <c r="D166" s="2">
        <v>1.35799</v>
      </c>
      <c r="E166" s="3">
        <f t="shared" si="8"/>
        <v>-0.92470552880616907</v>
      </c>
      <c r="F166" s="2">
        <v>543.76567999999997</v>
      </c>
      <c r="G166" s="2">
        <v>1199.9147599999999</v>
      </c>
      <c r="H166" s="3">
        <f t="shared" si="9"/>
        <v>1.206676155067381</v>
      </c>
      <c r="I166" s="2">
        <v>1315.8203900000001</v>
      </c>
      <c r="J166" s="3">
        <f t="shared" si="10"/>
        <v>-8.808620909119691E-2</v>
      </c>
      <c r="K166" s="2">
        <v>543.76567999999997</v>
      </c>
      <c r="L166" s="2">
        <v>1199.9147599999999</v>
      </c>
      <c r="M166" s="3">
        <f t="shared" si="11"/>
        <v>1.206676155067381</v>
      </c>
    </row>
    <row r="167" spans="1:13" x14ac:dyDescent="0.2">
      <c r="A167" s="1" t="s">
        <v>33</v>
      </c>
      <c r="B167" s="1" t="s">
        <v>101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</v>
      </c>
      <c r="H167" s="3" t="str">
        <f t="shared" si="9"/>
        <v/>
      </c>
      <c r="I167" s="2">
        <v>0</v>
      </c>
      <c r="J167" s="3" t="str">
        <f t="shared" si="10"/>
        <v/>
      </c>
      <c r="K167" s="2">
        <v>0</v>
      </c>
      <c r="L167" s="2">
        <v>0</v>
      </c>
      <c r="M167" s="3" t="str">
        <f t="shared" si="11"/>
        <v/>
      </c>
    </row>
    <row r="168" spans="1:13" x14ac:dyDescent="0.2">
      <c r="A168" s="1" t="s">
        <v>25</v>
      </c>
      <c r="B168" s="1" t="s">
        <v>101</v>
      </c>
      <c r="C168" s="2">
        <v>46.569459999999999</v>
      </c>
      <c r="D168" s="2">
        <v>110.8117</v>
      </c>
      <c r="E168" s="3">
        <f t="shared" si="8"/>
        <v>1.3794929123077657</v>
      </c>
      <c r="F168" s="2">
        <v>1276.06233</v>
      </c>
      <c r="G168" s="2">
        <v>4426.3296099999998</v>
      </c>
      <c r="H168" s="3">
        <f t="shared" si="9"/>
        <v>2.4687409117390056</v>
      </c>
      <c r="I168" s="2">
        <v>5840.1746599999997</v>
      </c>
      <c r="J168" s="3">
        <f t="shared" si="10"/>
        <v>-0.24208951483653063</v>
      </c>
      <c r="K168" s="2">
        <v>1276.06233</v>
      </c>
      <c r="L168" s="2">
        <v>4426.3296099999998</v>
      </c>
      <c r="M168" s="3">
        <f t="shared" si="11"/>
        <v>2.4687409117390056</v>
      </c>
    </row>
    <row r="169" spans="1:13" x14ac:dyDescent="0.2">
      <c r="A169" s="1" t="s">
        <v>29</v>
      </c>
      <c r="B169" s="1" t="s">
        <v>101</v>
      </c>
      <c r="C169" s="2">
        <v>0</v>
      </c>
      <c r="D169" s="2">
        <v>0</v>
      </c>
      <c r="E169" s="3" t="str">
        <f t="shared" si="8"/>
        <v/>
      </c>
      <c r="F169" s="2">
        <v>162.15813</v>
      </c>
      <c r="G169" s="2">
        <v>475.41876000000002</v>
      </c>
      <c r="H169" s="3">
        <f t="shared" si="9"/>
        <v>1.9318219197520348</v>
      </c>
      <c r="I169" s="2">
        <v>150.05681000000001</v>
      </c>
      <c r="J169" s="3">
        <f t="shared" si="10"/>
        <v>2.1682584749069367</v>
      </c>
      <c r="K169" s="2">
        <v>162.15813</v>
      </c>
      <c r="L169" s="2">
        <v>475.41876000000002</v>
      </c>
      <c r="M169" s="3">
        <f t="shared" si="11"/>
        <v>1.9318219197520348</v>
      </c>
    </row>
    <row r="170" spans="1:13" x14ac:dyDescent="0.2">
      <c r="A170" s="6" t="s">
        <v>0</v>
      </c>
      <c r="B170" s="6" t="s">
        <v>101</v>
      </c>
      <c r="C170" s="5">
        <v>17710.005140000001</v>
      </c>
      <c r="D170" s="5">
        <v>25804.431670000002</v>
      </c>
      <c r="E170" s="4">
        <f t="shared" si="8"/>
        <v>0.45705387807696596</v>
      </c>
      <c r="F170" s="5">
        <v>447221.30338</v>
      </c>
      <c r="G170" s="5">
        <v>525133.73930000002</v>
      </c>
      <c r="H170" s="4">
        <f t="shared" si="9"/>
        <v>0.17421450036291874</v>
      </c>
      <c r="I170" s="5">
        <v>654661.92562999995</v>
      </c>
      <c r="J170" s="4">
        <f t="shared" si="10"/>
        <v>-0.1978550779554672</v>
      </c>
      <c r="K170" s="5">
        <v>447221.30338</v>
      </c>
      <c r="L170" s="5">
        <v>525133.73930000002</v>
      </c>
      <c r="M170" s="4">
        <f t="shared" si="11"/>
        <v>0.17421450036291874</v>
      </c>
    </row>
    <row r="171" spans="1:13" x14ac:dyDescent="0.2">
      <c r="A171" s="1" t="s">
        <v>22</v>
      </c>
      <c r="B171" s="1" t="s">
        <v>100</v>
      </c>
      <c r="C171" s="2">
        <v>0.68581000000000003</v>
      </c>
      <c r="D171" s="2">
        <v>3.7193299999999998</v>
      </c>
      <c r="E171" s="3">
        <f t="shared" si="8"/>
        <v>4.4232659191321204</v>
      </c>
      <c r="F171" s="2">
        <v>613.37203</v>
      </c>
      <c r="G171" s="2">
        <v>1422.93831</v>
      </c>
      <c r="H171" s="3">
        <f t="shared" si="9"/>
        <v>1.3198617485052262</v>
      </c>
      <c r="I171" s="2">
        <v>1614.3310899999999</v>
      </c>
      <c r="J171" s="3">
        <f t="shared" si="10"/>
        <v>-0.11855856657013275</v>
      </c>
      <c r="K171" s="2">
        <v>613.37203</v>
      </c>
      <c r="L171" s="2">
        <v>1422.93831</v>
      </c>
      <c r="M171" s="3">
        <f t="shared" si="11"/>
        <v>1.3198617485052262</v>
      </c>
    </row>
    <row r="172" spans="1:13" x14ac:dyDescent="0.2">
      <c r="A172" s="1" t="s">
        <v>21</v>
      </c>
      <c r="B172" s="1" t="s">
        <v>100</v>
      </c>
      <c r="C172" s="2">
        <v>45.071359999999999</v>
      </c>
      <c r="D172" s="2">
        <v>58.867579999999997</v>
      </c>
      <c r="E172" s="3">
        <f t="shared" si="8"/>
        <v>0.3060972644269</v>
      </c>
      <c r="F172" s="2">
        <v>752.89986999999996</v>
      </c>
      <c r="G172" s="2">
        <v>2799.9921399999998</v>
      </c>
      <c r="H172" s="3">
        <f t="shared" si="9"/>
        <v>2.7189435827635351</v>
      </c>
      <c r="I172" s="2">
        <v>1532.12841</v>
      </c>
      <c r="J172" s="3">
        <f t="shared" si="10"/>
        <v>0.827517929779789</v>
      </c>
      <c r="K172" s="2">
        <v>752.89986999999996</v>
      </c>
      <c r="L172" s="2">
        <v>2799.9921399999998</v>
      </c>
      <c r="M172" s="3">
        <f t="shared" si="11"/>
        <v>2.7189435827635351</v>
      </c>
    </row>
    <row r="173" spans="1:13" x14ac:dyDescent="0.2">
      <c r="A173" s="1" t="s">
        <v>20</v>
      </c>
      <c r="B173" s="1" t="s">
        <v>100</v>
      </c>
      <c r="C173" s="2">
        <v>104.96261</v>
      </c>
      <c r="D173" s="2">
        <v>169.27305999999999</v>
      </c>
      <c r="E173" s="3">
        <f t="shared" si="8"/>
        <v>0.61269865526400302</v>
      </c>
      <c r="F173" s="2">
        <v>1813.0917199999999</v>
      </c>
      <c r="G173" s="2">
        <v>4640.0404399999998</v>
      </c>
      <c r="H173" s="3">
        <f t="shared" si="9"/>
        <v>1.5591868237090618</v>
      </c>
      <c r="I173" s="2">
        <v>5402.2302799999998</v>
      </c>
      <c r="J173" s="3">
        <f t="shared" si="10"/>
        <v>-0.14108799523444238</v>
      </c>
      <c r="K173" s="2">
        <v>1813.0917199999999</v>
      </c>
      <c r="L173" s="2">
        <v>4640.0404399999998</v>
      </c>
      <c r="M173" s="3">
        <f t="shared" si="11"/>
        <v>1.5591868237090618</v>
      </c>
    </row>
    <row r="174" spans="1:13" x14ac:dyDescent="0.2">
      <c r="A174" s="1" t="s">
        <v>19</v>
      </c>
      <c r="B174" s="1" t="s">
        <v>100</v>
      </c>
      <c r="C174" s="2">
        <v>0</v>
      </c>
      <c r="D174" s="2">
        <v>3.12541</v>
      </c>
      <c r="E174" s="3" t="str">
        <f t="shared" si="8"/>
        <v/>
      </c>
      <c r="F174" s="2">
        <v>496.20121</v>
      </c>
      <c r="G174" s="2">
        <v>781.33496000000002</v>
      </c>
      <c r="H174" s="3">
        <f t="shared" si="9"/>
        <v>0.57463332263941891</v>
      </c>
      <c r="I174" s="2">
        <v>223.52943999999999</v>
      </c>
      <c r="J174" s="3">
        <f t="shared" si="10"/>
        <v>2.4954454321542614</v>
      </c>
      <c r="K174" s="2">
        <v>496.20121</v>
      </c>
      <c r="L174" s="2">
        <v>781.33496000000002</v>
      </c>
      <c r="M174" s="3">
        <f t="shared" si="11"/>
        <v>0.57463332263941891</v>
      </c>
    </row>
    <row r="175" spans="1:13" x14ac:dyDescent="0.2">
      <c r="A175" s="1" t="s">
        <v>18</v>
      </c>
      <c r="B175" s="1" t="s">
        <v>100</v>
      </c>
      <c r="C175" s="2">
        <v>0</v>
      </c>
      <c r="D175" s="2">
        <v>0</v>
      </c>
      <c r="E175" s="3" t="str">
        <f t="shared" si="8"/>
        <v/>
      </c>
      <c r="F175" s="2">
        <v>120.04049999999999</v>
      </c>
      <c r="G175" s="2">
        <v>24.377510000000001</v>
      </c>
      <c r="H175" s="3">
        <f t="shared" si="9"/>
        <v>-0.79692262194842578</v>
      </c>
      <c r="I175" s="2">
        <v>468.31583000000001</v>
      </c>
      <c r="J175" s="3">
        <f t="shared" si="10"/>
        <v>-0.94794643179155402</v>
      </c>
      <c r="K175" s="2">
        <v>120.04049999999999</v>
      </c>
      <c r="L175" s="2">
        <v>24.377510000000001</v>
      </c>
      <c r="M175" s="3">
        <f t="shared" si="11"/>
        <v>-0.79692262194842578</v>
      </c>
    </row>
    <row r="176" spans="1:13" x14ac:dyDescent="0.2">
      <c r="A176" s="1" t="s">
        <v>17</v>
      </c>
      <c r="B176" s="1" t="s">
        <v>100</v>
      </c>
      <c r="C176" s="2">
        <v>2.3289200000000001</v>
      </c>
      <c r="D176" s="2">
        <v>13.072139999999999</v>
      </c>
      <c r="E176" s="3">
        <f t="shared" si="8"/>
        <v>4.612962231420572</v>
      </c>
      <c r="F176" s="2">
        <v>1315.40544</v>
      </c>
      <c r="G176" s="2">
        <v>2403.1019500000002</v>
      </c>
      <c r="H176" s="3">
        <f t="shared" si="9"/>
        <v>0.82689068854694736</v>
      </c>
      <c r="I176" s="2">
        <v>2980.2364699999998</v>
      </c>
      <c r="J176" s="3">
        <f t="shared" si="10"/>
        <v>-0.19365393511877926</v>
      </c>
      <c r="K176" s="2">
        <v>1315.40544</v>
      </c>
      <c r="L176" s="2">
        <v>2403.1019500000002</v>
      </c>
      <c r="M176" s="3">
        <f t="shared" si="11"/>
        <v>0.82689068854694736</v>
      </c>
    </row>
    <row r="177" spans="1:13" x14ac:dyDescent="0.2">
      <c r="A177" s="1" t="s">
        <v>16</v>
      </c>
      <c r="B177" s="1" t="s">
        <v>100</v>
      </c>
      <c r="C177" s="2">
        <v>0</v>
      </c>
      <c r="D177" s="2">
        <v>0</v>
      </c>
      <c r="E177" s="3" t="str">
        <f t="shared" si="8"/>
        <v/>
      </c>
      <c r="F177" s="2">
        <v>2.7398099999999999</v>
      </c>
      <c r="G177" s="2">
        <v>3.0845600000000002</v>
      </c>
      <c r="H177" s="3">
        <f t="shared" si="9"/>
        <v>0.12582989331377004</v>
      </c>
      <c r="I177" s="2">
        <v>9.8471899999999994</v>
      </c>
      <c r="J177" s="3">
        <f t="shared" si="10"/>
        <v>-0.68675733889566459</v>
      </c>
      <c r="K177" s="2">
        <v>2.7398099999999999</v>
      </c>
      <c r="L177" s="2">
        <v>3.0845600000000002</v>
      </c>
      <c r="M177" s="3">
        <f t="shared" si="11"/>
        <v>0.12582989331377004</v>
      </c>
    </row>
    <row r="178" spans="1:13" x14ac:dyDescent="0.2">
      <c r="A178" s="1" t="s">
        <v>15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26.94896</v>
      </c>
      <c r="G178" s="2">
        <v>0.22764000000000001</v>
      </c>
      <c r="H178" s="3">
        <f t="shared" si="9"/>
        <v>-0.99155292078061641</v>
      </c>
      <c r="I178" s="2">
        <v>263.05761999999999</v>
      </c>
      <c r="J178" s="3">
        <f t="shared" si="10"/>
        <v>-0.99913463825910076</v>
      </c>
      <c r="K178" s="2">
        <v>26.94896</v>
      </c>
      <c r="L178" s="2">
        <v>0.22764000000000001</v>
      </c>
      <c r="M178" s="3">
        <f t="shared" si="11"/>
        <v>-0.99155292078061641</v>
      </c>
    </row>
    <row r="179" spans="1:13" x14ac:dyDescent="0.2">
      <c r="A179" s="1" t="s">
        <v>14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89.372540000000001</v>
      </c>
      <c r="G179" s="2">
        <v>331.83028000000002</v>
      </c>
      <c r="H179" s="3">
        <f t="shared" si="9"/>
        <v>2.7128885449602307</v>
      </c>
      <c r="I179" s="2">
        <v>71.710800000000006</v>
      </c>
      <c r="J179" s="3">
        <f t="shared" si="10"/>
        <v>3.6273403727193116</v>
      </c>
      <c r="K179" s="2">
        <v>89.372540000000001</v>
      </c>
      <c r="L179" s="2">
        <v>331.83028000000002</v>
      </c>
      <c r="M179" s="3">
        <f t="shared" si="11"/>
        <v>2.7128885449602307</v>
      </c>
    </row>
    <row r="180" spans="1:13" x14ac:dyDescent="0.2">
      <c r="A180" s="1" t="s">
        <v>13</v>
      </c>
      <c r="B180" s="1" t="s">
        <v>100</v>
      </c>
      <c r="C180" s="2">
        <v>66.368170000000006</v>
      </c>
      <c r="D180" s="2">
        <v>32.201639999999998</v>
      </c>
      <c r="E180" s="3">
        <f t="shared" si="8"/>
        <v>-0.51480295448857494</v>
      </c>
      <c r="F180" s="2">
        <v>1035.76875</v>
      </c>
      <c r="G180" s="2">
        <v>988.19250999999997</v>
      </c>
      <c r="H180" s="3">
        <f t="shared" si="9"/>
        <v>-4.5933264543847274E-2</v>
      </c>
      <c r="I180" s="2">
        <v>1595.04079</v>
      </c>
      <c r="J180" s="3">
        <f t="shared" si="10"/>
        <v>-0.38045941132326777</v>
      </c>
      <c r="K180" s="2">
        <v>1035.76875</v>
      </c>
      <c r="L180" s="2">
        <v>988.19250999999997</v>
      </c>
      <c r="M180" s="3">
        <f t="shared" si="11"/>
        <v>-4.5933264543847274E-2</v>
      </c>
    </row>
    <row r="181" spans="1:13" x14ac:dyDescent="0.2">
      <c r="A181" s="1" t="s">
        <v>12</v>
      </c>
      <c r="B181" s="1" t="s">
        <v>100</v>
      </c>
      <c r="C181" s="2">
        <v>115.41538</v>
      </c>
      <c r="D181" s="2">
        <v>4.1972500000000004</v>
      </c>
      <c r="E181" s="3">
        <f t="shared" si="8"/>
        <v>-0.96363352960411341</v>
      </c>
      <c r="F181" s="2">
        <v>1355.2315100000001</v>
      </c>
      <c r="G181" s="2">
        <v>2032.6245899999999</v>
      </c>
      <c r="H181" s="3">
        <f t="shared" si="9"/>
        <v>0.49983569227961633</v>
      </c>
      <c r="I181" s="2">
        <v>2117.97838</v>
      </c>
      <c r="J181" s="3">
        <f t="shared" si="10"/>
        <v>-4.0299651217402976E-2</v>
      </c>
      <c r="K181" s="2">
        <v>1355.2315100000001</v>
      </c>
      <c r="L181" s="2">
        <v>2032.6245899999999</v>
      </c>
      <c r="M181" s="3">
        <f t="shared" si="11"/>
        <v>0.49983569227961633</v>
      </c>
    </row>
    <row r="182" spans="1:13" x14ac:dyDescent="0.2">
      <c r="A182" s="1" t="s">
        <v>11</v>
      </c>
      <c r="B182" s="1" t="s">
        <v>100</v>
      </c>
      <c r="C182" s="2">
        <v>12.35014</v>
      </c>
      <c r="D182" s="2">
        <v>14.2972</v>
      </c>
      <c r="E182" s="3">
        <f t="shared" si="8"/>
        <v>0.15765489298097024</v>
      </c>
      <c r="F182" s="2">
        <v>1896.5149699999999</v>
      </c>
      <c r="G182" s="2">
        <v>2179.9782599999999</v>
      </c>
      <c r="H182" s="3">
        <f t="shared" si="9"/>
        <v>0.14946535855712217</v>
      </c>
      <c r="I182" s="2">
        <v>2698.9670000000001</v>
      </c>
      <c r="J182" s="3">
        <f t="shared" si="10"/>
        <v>-0.19229162120174137</v>
      </c>
      <c r="K182" s="2">
        <v>1896.5149699999999</v>
      </c>
      <c r="L182" s="2">
        <v>2179.9782599999999</v>
      </c>
      <c r="M182" s="3">
        <f t="shared" si="11"/>
        <v>0.14946535855712217</v>
      </c>
    </row>
    <row r="183" spans="1:13" x14ac:dyDescent="0.2">
      <c r="A183" s="1" t="s">
        <v>10</v>
      </c>
      <c r="B183" s="1" t="s">
        <v>100</v>
      </c>
      <c r="C183" s="2">
        <v>510.30214000000001</v>
      </c>
      <c r="D183" s="2">
        <v>321.84584999999998</v>
      </c>
      <c r="E183" s="3">
        <f t="shared" si="8"/>
        <v>-0.36930335036415884</v>
      </c>
      <c r="F183" s="2">
        <v>7624.65038</v>
      </c>
      <c r="G183" s="2">
        <v>9881.8019199999999</v>
      </c>
      <c r="H183" s="3">
        <f t="shared" si="9"/>
        <v>0.29603344776577156</v>
      </c>
      <c r="I183" s="2">
        <v>10738.372450000001</v>
      </c>
      <c r="J183" s="3">
        <f t="shared" si="10"/>
        <v>-7.9767258398641294E-2</v>
      </c>
      <c r="K183" s="2">
        <v>7624.65038</v>
      </c>
      <c r="L183" s="2">
        <v>9881.8019199999999</v>
      </c>
      <c r="M183" s="3">
        <f t="shared" si="11"/>
        <v>0.29603344776577156</v>
      </c>
    </row>
    <row r="184" spans="1:13" x14ac:dyDescent="0.2">
      <c r="A184" s="1" t="s">
        <v>27</v>
      </c>
      <c r="B184" s="1" t="s">
        <v>100</v>
      </c>
      <c r="C184" s="2">
        <v>0</v>
      </c>
      <c r="D184" s="2">
        <v>0</v>
      </c>
      <c r="E184" s="3" t="str">
        <f t="shared" si="8"/>
        <v/>
      </c>
      <c r="F184" s="2">
        <v>77.56644</v>
      </c>
      <c r="G184" s="2">
        <v>124.26176</v>
      </c>
      <c r="H184" s="3">
        <f t="shared" si="9"/>
        <v>0.60200416571909177</v>
      </c>
      <c r="I184" s="2">
        <v>239.84715</v>
      </c>
      <c r="J184" s="3">
        <f t="shared" si="10"/>
        <v>-0.48191270982373569</v>
      </c>
      <c r="K184" s="2">
        <v>77.56644</v>
      </c>
      <c r="L184" s="2">
        <v>124.26176</v>
      </c>
      <c r="M184" s="3">
        <f t="shared" si="11"/>
        <v>0.60200416571909177</v>
      </c>
    </row>
    <row r="185" spans="1:13" x14ac:dyDescent="0.2">
      <c r="A185" s="1" t="s">
        <v>9</v>
      </c>
      <c r="B185" s="1" t="s">
        <v>100</v>
      </c>
      <c r="C185" s="2">
        <v>1197.4198200000001</v>
      </c>
      <c r="D185" s="2">
        <v>691.68798000000004</v>
      </c>
      <c r="E185" s="3">
        <f t="shared" si="8"/>
        <v>-0.42235131868787679</v>
      </c>
      <c r="F185" s="2">
        <v>20266.036329999999</v>
      </c>
      <c r="G185" s="2">
        <v>26991.189849999999</v>
      </c>
      <c r="H185" s="3">
        <f t="shared" si="9"/>
        <v>0.33184355393879827</v>
      </c>
      <c r="I185" s="2">
        <v>24375.84261</v>
      </c>
      <c r="J185" s="3">
        <f t="shared" si="10"/>
        <v>0.10729258806943043</v>
      </c>
      <c r="K185" s="2">
        <v>20266.036329999999</v>
      </c>
      <c r="L185" s="2">
        <v>26991.189849999999</v>
      </c>
      <c r="M185" s="3">
        <f t="shared" si="11"/>
        <v>0.33184355393879827</v>
      </c>
    </row>
    <row r="186" spans="1:13" x14ac:dyDescent="0.2">
      <c r="A186" s="1" t="s">
        <v>8</v>
      </c>
      <c r="B186" s="1" t="s">
        <v>100</v>
      </c>
      <c r="C186" s="2">
        <v>3.3812600000000002</v>
      </c>
      <c r="D186" s="2">
        <v>1.0299</v>
      </c>
      <c r="E186" s="3">
        <f t="shared" si="8"/>
        <v>-0.6954094035951095</v>
      </c>
      <c r="F186" s="2">
        <v>2928.05762</v>
      </c>
      <c r="G186" s="2">
        <v>2801.00612</v>
      </c>
      <c r="H186" s="3">
        <f t="shared" si="9"/>
        <v>-4.3391051846855433E-2</v>
      </c>
      <c r="I186" s="2">
        <v>1993.0978299999999</v>
      </c>
      <c r="J186" s="3">
        <f t="shared" si="10"/>
        <v>0.40535305284036172</v>
      </c>
      <c r="K186" s="2">
        <v>2928.05762</v>
      </c>
      <c r="L186" s="2">
        <v>2801.00612</v>
      </c>
      <c r="M186" s="3">
        <f t="shared" si="11"/>
        <v>-4.3391051846855433E-2</v>
      </c>
    </row>
    <row r="187" spans="1:13" x14ac:dyDescent="0.2">
      <c r="A187" s="1" t="s">
        <v>7</v>
      </c>
      <c r="B187" s="1" t="s">
        <v>100</v>
      </c>
      <c r="C187" s="2">
        <v>62.552520000000001</v>
      </c>
      <c r="D187" s="2">
        <v>91.032809999999998</v>
      </c>
      <c r="E187" s="3">
        <f t="shared" si="8"/>
        <v>0.45530204058925206</v>
      </c>
      <c r="F187" s="2">
        <v>686.80134999999996</v>
      </c>
      <c r="G187" s="2">
        <v>670.40918999999997</v>
      </c>
      <c r="H187" s="3">
        <f t="shared" si="9"/>
        <v>-2.3867396300254806E-2</v>
      </c>
      <c r="I187" s="2">
        <v>702.57885999999996</v>
      </c>
      <c r="J187" s="3">
        <f t="shared" si="10"/>
        <v>-4.5787984568735784E-2</v>
      </c>
      <c r="K187" s="2">
        <v>686.80134999999996</v>
      </c>
      <c r="L187" s="2">
        <v>670.40918999999997</v>
      </c>
      <c r="M187" s="3">
        <f t="shared" si="11"/>
        <v>-2.3867396300254806E-2</v>
      </c>
    </row>
    <row r="188" spans="1:13" x14ac:dyDescent="0.2">
      <c r="A188" s="1" t="s">
        <v>6</v>
      </c>
      <c r="B188" s="1" t="s">
        <v>100</v>
      </c>
      <c r="C188" s="2">
        <v>65.178380000000004</v>
      </c>
      <c r="D188" s="2">
        <v>265.74750999999998</v>
      </c>
      <c r="E188" s="3">
        <f t="shared" si="8"/>
        <v>3.0772340460134169</v>
      </c>
      <c r="F188" s="2">
        <v>9818.3876400000008</v>
      </c>
      <c r="G188" s="2">
        <v>8056.1261000000004</v>
      </c>
      <c r="H188" s="3">
        <f t="shared" si="9"/>
        <v>-0.17948583867483159</v>
      </c>
      <c r="I188" s="2">
        <v>13010.300649999999</v>
      </c>
      <c r="J188" s="3">
        <f t="shared" si="10"/>
        <v>-0.3807886292005096</v>
      </c>
      <c r="K188" s="2">
        <v>9818.3876400000008</v>
      </c>
      <c r="L188" s="2">
        <v>8056.1261000000004</v>
      </c>
      <c r="M188" s="3">
        <f t="shared" si="11"/>
        <v>-0.17948583867483159</v>
      </c>
    </row>
    <row r="189" spans="1:13" x14ac:dyDescent="0.2">
      <c r="A189" s="1" t="s">
        <v>5</v>
      </c>
      <c r="B189" s="1" t="s">
        <v>100</v>
      </c>
      <c r="C189" s="2">
        <v>0</v>
      </c>
      <c r="D189" s="2">
        <v>0</v>
      </c>
      <c r="E189" s="3" t="str">
        <f t="shared" si="8"/>
        <v/>
      </c>
      <c r="F189" s="2">
        <v>2018.0101199999999</v>
      </c>
      <c r="G189" s="2">
        <v>2910.2109700000001</v>
      </c>
      <c r="H189" s="3">
        <f t="shared" si="9"/>
        <v>0.44211911583476105</v>
      </c>
      <c r="I189" s="2">
        <v>0</v>
      </c>
      <c r="J189" s="3" t="str">
        <f t="shared" si="10"/>
        <v/>
      </c>
      <c r="K189" s="2">
        <v>2018.0101199999999</v>
      </c>
      <c r="L189" s="2">
        <v>2910.2109700000001</v>
      </c>
      <c r="M189" s="3">
        <f t="shared" si="11"/>
        <v>0.44211911583476105</v>
      </c>
    </row>
    <row r="190" spans="1:13" x14ac:dyDescent="0.2">
      <c r="A190" s="1" t="s">
        <v>4</v>
      </c>
      <c r="B190" s="1" t="s">
        <v>100</v>
      </c>
      <c r="C190" s="2">
        <v>64.073949999999996</v>
      </c>
      <c r="D190" s="2">
        <v>154.60901999999999</v>
      </c>
      <c r="E190" s="3">
        <f t="shared" si="8"/>
        <v>1.4129778170379694</v>
      </c>
      <c r="F190" s="2">
        <v>990.00918000000001</v>
      </c>
      <c r="G190" s="2">
        <v>958.45653000000004</v>
      </c>
      <c r="H190" s="3">
        <f t="shared" si="9"/>
        <v>-3.1871068104641131E-2</v>
      </c>
      <c r="I190" s="2">
        <v>1992.6768999999999</v>
      </c>
      <c r="J190" s="3">
        <f t="shared" si="10"/>
        <v>-0.51901056814579416</v>
      </c>
      <c r="K190" s="2">
        <v>990.00918000000001</v>
      </c>
      <c r="L190" s="2">
        <v>958.45653000000004</v>
      </c>
      <c r="M190" s="3">
        <f t="shared" si="11"/>
        <v>-3.1871068104641131E-2</v>
      </c>
    </row>
    <row r="191" spans="1:13" x14ac:dyDescent="0.2">
      <c r="A191" s="1" t="s">
        <v>3</v>
      </c>
      <c r="B191" s="1" t="s">
        <v>100</v>
      </c>
      <c r="C191" s="2">
        <v>150.16128</v>
      </c>
      <c r="D191" s="2">
        <v>136.48613</v>
      </c>
      <c r="E191" s="3">
        <f t="shared" ref="E191:E252" si="12">IF(C191=0,"",(D191/C191-1))</f>
        <v>-9.1069748473108447E-2</v>
      </c>
      <c r="F191" s="2">
        <v>1367.29793</v>
      </c>
      <c r="G191" s="2">
        <v>1137.2112299999999</v>
      </c>
      <c r="H191" s="3">
        <f t="shared" ref="H191:H252" si="13">IF(F191=0,"",(G191/F191-1))</f>
        <v>-0.16827839416095658</v>
      </c>
      <c r="I191" s="2">
        <v>1149.68076</v>
      </c>
      <c r="J191" s="3">
        <f t="shared" ref="J191:J252" si="14">IF(I191=0,"",(G191/I191-1))</f>
        <v>-1.0846080437146854E-2</v>
      </c>
      <c r="K191" s="2">
        <v>1367.29793</v>
      </c>
      <c r="L191" s="2">
        <v>1137.2112299999999</v>
      </c>
      <c r="M191" s="3">
        <f t="shared" ref="M191:M252" si="15">IF(K191=0,"",(L191/K191-1))</f>
        <v>-0.16827839416095658</v>
      </c>
    </row>
    <row r="192" spans="1:13" x14ac:dyDescent="0.2">
      <c r="A192" s="1" t="s">
        <v>26</v>
      </c>
      <c r="B192" s="1" t="s">
        <v>100</v>
      </c>
      <c r="C192" s="2">
        <v>75.500950000000003</v>
      </c>
      <c r="D192" s="2">
        <v>197.83349000000001</v>
      </c>
      <c r="E192" s="3">
        <f t="shared" si="12"/>
        <v>1.6202781554404284</v>
      </c>
      <c r="F192" s="2">
        <v>3255.50839</v>
      </c>
      <c r="G192" s="2">
        <v>4419.4933099999998</v>
      </c>
      <c r="H192" s="3">
        <f t="shared" si="13"/>
        <v>0.35754321001765255</v>
      </c>
      <c r="I192" s="2">
        <v>3060.9273499999999</v>
      </c>
      <c r="J192" s="3">
        <f t="shared" si="14"/>
        <v>0.44384129535122741</v>
      </c>
      <c r="K192" s="2">
        <v>3255.50839</v>
      </c>
      <c r="L192" s="2">
        <v>4419.4933099999998</v>
      </c>
      <c r="M192" s="3">
        <f t="shared" si="15"/>
        <v>0.35754321001765255</v>
      </c>
    </row>
    <row r="193" spans="1:13" x14ac:dyDescent="0.2">
      <c r="A193" s="1" t="s">
        <v>2</v>
      </c>
      <c r="B193" s="1" t="s">
        <v>100</v>
      </c>
      <c r="C193" s="2">
        <v>0</v>
      </c>
      <c r="D193" s="2">
        <v>0</v>
      </c>
      <c r="E193" s="3" t="str">
        <f t="shared" si="12"/>
        <v/>
      </c>
      <c r="F193" s="2">
        <v>259.98025000000001</v>
      </c>
      <c r="G193" s="2">
        <v>140.51132000000001</v>
      </c>
      <c r="H193" s="3">
        <f t="shared" si="13"/>
        <v>-0.45953079128126073</v>
      </c>
      <c r="I193" s="2">
        <v>298.58116999999999</v>
      </c>
      <c r="J193" s="3">
        <f t="shared" si="14"/>
        <v>-0.52940327750741945</v>
      </c>
      <c r="K193" s="2">
        <v>259.98025000000001</v>
      </c>
      <c r="L193" s="2">
        <v>140.51132000000001</v>
      </c>
      <c r="M193" s="3">
        <f t="shared" si="15"/>
        <v>-0.45953079128126073</v>
      </c>
    </row>
    <row r="194" spans="1:13" x14ac:dyDescent="0.2">
      <c r="A194" s="1" t="s">
        <v>33</v>
      </c>
      <c r="B194" s="1" t="s">
        <v>100</v>
      </c>
      <c r="C194" s="2">
        <v>0</v>
      </c>
      <c r="D194" s="2">
        <v>0</v>
      </c>
      <c r="E194" s="3" t="str">
        <f t="shared" si="12"/>
        <v/>
      </c>
      <c r="F194" s="2">
        <v>0</v>
      </c>
      <c r="G194" s="2">
        <v>0</v>
      </c>
      <c r="H194" s="3" t="str">
        <f t="shared" si="13"/>
        <v/>
      </c>
      <c r="I194" s="2">
        <v>0</v>
      </c>
      <c r="J194" s="3" t="str">
        <f t="shared" si="14"/>
        <v/>
      </c>
      <c r="K194" s="2">
        <v>0</v>
      </c>
      <c r="L194" s="2">
        <v>0</v>
      </c>
      <c r="M194" s="3" t="str">
        <f t="shared" si="15"/>
        <v/>
      </c>
    </row>
    <row r="195" spans="1:13" x14ac:dyDescent="0.2">
      <c r="A195" s="1" t="s">
        <v>25</v>
      </c>
      <c r="B195" s="1" t="s">
        <v>100</v>
      </c>
      <c r="C195" s="2">
        <v>1474.6014600000001</v>
      </c>
      <c r="D195" s="2">
        <v>1196.5787800000001</v>
      </c>
      <c r="E195" s="3">
        <f t="shared" si="12"/>
        <v>-0.18854089565325671</v>
      </c>
      <c r="F195" s="2">
        <v>35966.109490000003</v>
      </c>
      <c r="G195" s="2">
        <v>38050.296049999997</v>
      </c>
      <c r="H195" s="3">
        <f t="shared" si="13"/>
        <v>5.7948624122925452E-2</v>
      </c>
      <c r="I195" s="2">
        <v>50206.843269999998</v>
      </c>
      <c r="J195" s="3">
        <f t="shared" si="14"/>
        <v>-0.24212928812562651</v>
      </c>
      <c r="K195" s="2">
        <v>35966.109490000003</v>
      </c>
      <c r="L195" s="2">
        <v>38050.296049999997</v>
      </c>
      <c r="M195" s="3">
        <f t="shared" si="15"/>
        <v>5.7948624122925452E-2</v>
      </c>
    </row>
    <row r="196" spans="1:13" x14ac:dyDescent="0.2">
      <c r="A196" s="1" t="s">
        <v>29</v>
      </c>
      <c r="B196" s="1" t="s">
        <v>100</v>
      </c>
      <c r="C196" s="2">
        <v>9.4692600000000002</v>
      </c>
      <c r="D196" s="2">
        <v>0</v>
      </c>
      <c r="E196" s="3">
        <f t="shared" si="12"/>
        <v>-1</v>
      </c>
      <c r="F196" s="2">
        <v>9.4692600000000002</v>
      </c>
      <c r="G196" s="2">
        <v>7.2061299999999999</v>
      </c>
      <c r="H196" s="3">
        <f t="shared" si="13"/>
        <v>-0.23899755630323805</v>
      </c>
      <c r="I196" s="2">
        <v>0.80389999999999995</v>
      </c>
      <c r="J196" s="3">
        <f t="shared" si="14"/>
        <v>7.9639631794999381</v>
      </c>
      <c r="K196" s="2">
        <v>9.4692600000000002</v>
      </c>
      <c r="L196" s="2">
        <v>7.2061299999999999</v>
      </c>
      <c r="M196" s="3">
        <f t="shared" si="15"/>
        <v>-0.23899755630323805</v>
      </c>
    </row>
    <row r="197" spans="1:13" x14ac:dyDescent="0.2">
      <c r="A197" s="6" t="s">
        <v>0</v>
      </c>
      <c r="B197" s="6" t="s">
        <v>100</v>
      </c>
      <c r="C197" s="5">
        <v>3959.82341</v>
      </c>
      <c r="D197" s="5">
        <v>3362.6600800000001</v>
      </c>
      <c r="E197" s="4">
        <f t="shared" si="12"/>
        <v>-0.15080554564426896</v>
      </c>
      <c r="F197" s="5">
        <v>95007.080889999997</v>
      </c>
      <c r="G197" s="5">
        <v>113869.04058</v>
      </c>
      <c r="H197" s="4">
        <f t="shared" si="13"/>
        <v>0.19853214637589534</v>
      </c>
      <c r="I197" s="5">
        <v>126885.0257</v>
      </c>
      <c r="J197" s="4">
        <f t="shared" si="14"/>
        <v>-0.10258093930464485</v>
      </c>
      <c r="K197" s="5">
        <v>95007.080889999997</v>
      </c>
      <c r="L197" s="5">
        <v>113869.04058</v>
      </c>
      <c r="M197" s="4">
        <f t="shared" si="15"/>
        <v>0.19853214637589534</v>
      </c>
    </row>
    <row r="198" spans="1:13" x14ac:dyDescent="0.2">
      <c r="A198" s="1" t="s">
        <v>21</v>
      </c>
      <c r="B198" s="1" t="s">
        <v>99</v>
      </c>
      <c r="C198" s="2">
        <v>0</v>
      </c>
      <c r="D198" s="2">
        <v>0</v>
      </c>
      <c r="E198" s="3" t="str">
        <f t="shared" si="12"/>
        <v/>
      </c>
      <c r="F198" s="2">
        <v>64.753079999999997</v>
      </c>
      <c r="G198" s="2">
        <v>20.62</v>
      </c>
      <c r="H198" s="3">
        <f t="shared" si="13"/>
        <v>-0.68155954898207161</v>
      </c>
      <c r="I198" s="2">
        <v>14.53844</v>
      </c>
      <c r="J198" s="3">
        <f t="shared" si="14"/>
        <v>0.4183089795053665</v>
      </c>
      <c r="K198" s="2">
        <v>64.753079999999997</v>
      </c>
      <c r="L198" s="2">
        <v>20.62</v>
      </c>
      <c r="M198" s="3">
        <f t="shared" si="15"/>
        <v>-0.68155954898207161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12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11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10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8.9123199999999994</v>
      </c>
      <c r="H203" s="3" t="str">
        <f t="shared" si="13"/>
        <v/>
      </c>
      <c r="I203" s="2">
        <v>5.2971000000000004</v>
      </c>
      <c r="J203" s="3">
        <f t="shared" si="14"/>
        <v>0.68249041928602416</v>
      </c>
      <c r="K203" s="2">
        <v>0</v>
      </c>
      <c r="L203" s="2">
        <v>8.9123199999999994</v>
      </c>
      <c r="M203" s="3" t="str">
        <f t="shared" si="15"/>
        <v/>
      </c>
    </row>
    <row r="204" spans="1:13" x14ac:dyDescent="0.2">
      <c r="A204" s="1" t="s">
        <v>9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102.62115</v>
      </c>
      <c r="G204" s="2">
        <v>15.4636</v>
      </c>
      <c r="H204" s="3">
        <f t="shared" si="13"/>
        <v>-0.84931371359607644</v>
      </c>
      <c r="I204" s="2">
        <v>45.351500000000001</v>
      </c>
      <c r="J204" s="3">
        <f t="shared" si="14"/>
        <v>-0.65902781605900573</v>
      </c>
      <c r="K204" s="2">
        <v>102.62115</v>
      </c>
      <c r="L204" s="2">
        <v>15.4636</v>
      </c>
      <c r="M204" s="3">
        <f t="shared" si="15"/>
        <v>-0.84931371359607644</v>
      </c>
    </row>
    <row r="205" spans="1:13" x14ac:dyDescent="0.2">
      <c r="A205" s="1" t="s">
        <v>8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7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6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">
      <c r="A208" s="1" t="s">
        <v>4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1" t="s">
        <v>25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29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6" t="s">
        <v>0</v>
      </c>
      <c r="B211" s="6" t="s">
        <v>99</v>
      </c>
      <c r="C211" s="5">
        <v>0</v>
      </c>
      <c r="D211" s="5">
        <v>0</v>
      </c>
      <c r="E211" s="4" t="str">
        <f t="shared" si="12"/>
        <v/>
      </c>
      <c r="F211" s="5">
        <v>167.37423000000001</v>
      </c>
      <c r="G211" s="5">
        <v>44.995919999999998</v>
      </c>
      <c r="H211" s="4">
        <f t="shared" si="13"/>
        <v>-0.731165783406442</v>
      </c>
      <c r="I211" s="5">
        <v>65.187039999999996</v>
      </c>
      <c r="J211" s="4">
        <f t="shared" si="14"/>
        <v>-0.30974132281508715</v>
      </c>
      <c r="K211" s="5">
        <v>167.37423000000001</v>
      </c>
      <c r="L211" s="5">
        <v>44.995919999999998</v>
      </c>
      <c r="M211" s="4">
        <f t="shared" si="15"/>
        <v>-0.731165783406442</v>
      </c>
    </row>
    <row r="212" spans="1:13" x14ac:dyDescent="0.2">
      <c r="A212" s="1" t="s">
        <v>22</v>
      </c>
      <c r="B212" s="1" t="s">
        <v>98</v>
      </c>
      <c r="C212" s="2">
        <v>75.017409999999998</v>
      </c>
      <c r="D212" s="2">
        <v>35.236730000000001</v>
      </c>
      <c r="E212" s="3">
        <f t="shared" si="12"/>
        <v>-0.53028596961691954</v>
      </c>
      <c r="F212" s="2">
        <v>1309.1352899999999</v>
      </c>
      <c r="G212" s="2">
        <v>1152.16426</v>
      </c>
      <c r="H212" s="3">
        <f t="shared" si="13"/>
        <v>-0.11990436068681631</v>
      </c>
      <c r="I212" s="2">
        <v>1685.0906199999999</v>
      </c>
      <c r="J212" s="3">
        <f t="shared" si="14"/>
        <v>-0.31625976293191871</v>
      </c>
      <c r="K212" s="2">
        <v>1309.1352899999999</v>
      </c>
      <c r="L212" s="2">
        <v>1152.16426</v>
      </c>
      <c r="M212" s="3">
        <f t="shared" si="15"/>
        <v>-0.11990436068681631</v>
      </c>
    </row>
    <row r="213" spans="1:13" x14ac:dyDescent="0.2">
      <c r="A213" s="1" t="s">
        <v>21</v>
      </c>
      <c r="B213" s="1" t="s">
        <v>98</v>
      </c>
      <c r="C213" s="2">
        <v>0.75</v>
      </c>
      <c r="D213" s="2">
        <v>16.294689999999999</v>
      </c>
      <c r="E213" s="3">
        <f t="shared" si="12"/>
        <v>20.726253333333332</v>
      </c>
      <c r="F213" s="2">
        <v>60.185189999999999</v>
      </c>
      <c r="G213" s="2">
        <v>153.99529999999999</v>
      </c>
      <c r="H213" s="3">
        <f t="shared" si="13"/>
        <v>1.5586909337662638</v>
      </c>
      <c r="I213" s="2">
        <v>152.56577999999999</v>
      </c>
      <c r="J213" s="3">
        <f t="shared" si="14"/>
        <v>9.3698600039930913E-3</v>
      </c>
      <c r="K213" s="2">
        <v>60.185189999999999</v>
      </c>
      <c r="L213" s="2">
        <v>153.99529999999999</v>
      </c>
      <c r="M213" s="3">
        <f t="shared" si="15"/>
        <v>1.5586909337662638</v>
      </c>
    </row>
    <row r="214" spans="1:13" x14ac:dyDescent="0.2">
      <c r="A214" s="1" t="s">
        <v>20</v>
      </c>
      <c r="B214" s="1" t="s">
        <v>98</v>
      </c>
      <c r="C214" s="2">
        <v>0</v>
      </c>
      <c r="D214" s="2">
        <v>3.81</v>
      </c>
      <c r="E214" s="3" t="str">
        <f t="shared" si="12"/>
        <v/>
      </c>
      <c r="F214" s="2">
        <v>266.16665</v>
      </c>
      <c r="G214" s="2">
        <v>215.99379999999999</v>
      </c>
      <c r="H214" s="3">
        <f t="shared" si="13"/>
        <v>-0.1885016398560827</v>
      </c>
      <c r="I214" s="2">
        <v>218.14847</v>
      </c>
      <c r="J214" s="3">
        <f t="shared" si="14"/>
        <v>-9.8770805039338772E-3</v>
      </c>
      <c r="K214" s="2">
        <v>266.16665</v>
      </c>
      <c r="L214" s="2">
        <v>215.99379999999999</v>
      </c>
      <c r="M214" s="3">
        <f t="shared" si="15"/>
        <v>-0.1885016398560827</v>
      </c>
    </row>
    <row r="215" spans="1:13" x14ac:dyDescent="0.2">
      <c r="A215" s="1" t="s">
        <v>19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0.14280000000000001</v>
      </c>
      <c r="H215" s="3" t="str">
        <f t="shared" si="13"/>
        <v/>
      </c>
      <c r="I215" s="2">
        <v>5.8275199999999998</v>
      </c>
      <c r="J215" s="3">
        <f t="shared" si="14"/>
        <v>-0.97549557959475042</v>
      </c>
      <c r="K215" s="2">
        <v>0</v>
      </c>
      <c r="L215" s="2">
        <v>0.14280000000000001</v>
      </c>
      <c r="M215" s="3" t="str">
        <f t="shared" si="15"/>
        <v/>
      </c>
    </row>
    <row r="216" spans="1:13" x14ac:dyDescent="0.2">
      <c r="A216" s="1" t="s">
        <v>18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9.0842600000000004</v>
      </c>
      <c r="J216" s="3">
        <f t="shared" si="14"/>
        <v>-1</v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17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11.71026</v>
      </c>
      <c r="G217" s="2">
        <v>26.883690000000001</v>
      </c>
      <c r="H217" s="3">
        <f t="shared" si="13"/>
        <v>1.2957380963360339</v>
      </c>
      <c r="I217" s="2">
        <v>3.8159900000000002</v>
      </c>
      <c r="J217" s="3">
        <f t="shared" si="14"/>
        <v>6.0450106001326001</v>
      </c>
      <c r="K217" s="2">
        <v>11.71026</v>
      </c>
      <c r="L217" s="2">
        <v>26.883690000000001</v>
      </c>
      <c r="M217" s="3">
        <f t="shared" si="15"/>
        <v>1.2957380963360339</v>
      </c>
    </row>
    <row r="218" spans="1:13" x14ac:dyDescent="0.2">
      <c r="A218" s="1" t="s">
        <v>15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14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5.8886900000000004</v>
      </c>
      <c r="J219" s="3">
        <f t="shared" si="14"/>
        <v>-1</v>
      </c>
      <c r="K219" s="2">
        <v>0</v>
      </c>
      <c r="L219" s="2">
        <v>0</v>
      </c>
      <c r="M219" s="3" t="str">
        <f t="shared" si="15"/>
        <v/>
      </c>
    </row>
    <row r="220" spans="1:13" x14ac:dyDescent="0.2">
      <c r="A220" s="1" t="s">
        <v>13</v>
      </c>
      <c r="B220" s="1" t="s">
        <v>98</v>
      </c>
      <c r="C220" s="2">
        <v>0</v>
      </c>
      <c r="D220" s="2">
        <v>0.49611</v>
      </c>
      <c r="E220" s="3" t="str">
        <f t="shared" si="12"/>
        <v/>
      </c>
      <c r="F220" s="2">
        <v>1.4821899999999999</v>
      </c>
      <c r="G220" s="2">
        <v>4.242</v>
      </c>
      <c r="H220" s="3">
        <f t="shared" si="13"/>
        <v>1.8619812574636181</v>
      </c>
      <c r="I220" s="2">
        <v>0.44068000000000002</v>
      </c>
      <c r="J220" s="3">
        <f t="shared" si="14"/>
        <v>8.6260324952346377</v>
      </c>
      <c r="K220" s="2">
        <v>1.4821899999999999</v>
      </c>
      <c r="L220" s="2">
        <v>4.242</v>
      </c>
      <c r="M220" s="3">
        <f t="shared" si="15"/>
        <v>1.8619812574636181</v>
      </c>
    </row>
    <row r="221" spans="1:13" x14ac:dyDescent="0.2">
      <c r="A221" s="1" t="s">
        <v>12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0</v>
      </c>
      <c r="L221" s="2">
        <v>0</v>
      </c>
      <c r="M221" s="3" t="str">
        <f t="shared" si="15"/>
        <v/>
      </c>
    </row>
    <row r="222" spans="1:13" x14ac:dyDescent="0.2">
      <c r="A222" s="1" t="s">
        <v>11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32.614919999999998</v>
      </c>
      <c r="G222" s="2">
        <v>76.040260000000004</v>
      </c>
      <c r="H222" s="3">
        <f t="shared" si="13"/>
        <v>1.3314562782922663</v>
      </c>
      <c r="I222" s="2">
        <v>68.014210000000006</v>
      </c>
      <c r="J222" s="3">
        <f t="shared" si="14"/>
        <v>0.11800548738271011</v>
      </c>
      <c r="K222" s="2">
        <v>32.614919999999998</v>
      </c>
      <c r="L222" s="2">
        <v>76.040260000000004</v>
      </c>
      <c r="M222" s="3">
        <f t="shared" si="15"/>
        <v>1.3314562782922663</v>
      </c>
    </row>
    <row r="223" spans="1:13" x14ac:dyDescent="0.2">
      <c r="A223" s="1" t="s">
        <v>10</v>
      </c>
      <c r="B223" s="1" t="s">
        <v>98</v>
      </c>
      <c r="C223" s="2">
        <v>0</v>
      </c>
      <c r="D223" s="2">
        <v>4.1424799999999999</v>
      </c>
      <c r="E223" s="3" t="str">
        <f t="shared" si="12"/>
        <v/>
      </c>
      <c r="F223" s="2">
        <v>82.942719999999994</v>
      </c>
      <c r="G223" s="2">
        <v>120.36865</v>
      </c>
      <c r="H223" s="3">
        <f t="shared" si="13"/>
        <v>0.45122621973332944</v>
      </c>
      <c r="I223" s="2">
        <v>121.39999</v>
      </c>
      <c r="J223" s="3">
        <f t="shared" si="14"/>
        <v>-8.4953878497024959E-3</v>
      </c>
      <c r="K223" s="2">
        <v>82.942719999999994</v>
      </c>
      <c r="L223" s="2">
        <v>120.36865</v>
      </c>
      <c r="M223" s="3">
        <f t="shared" si="15"/>
        <v>0.45122621973332944</v>
      </c>
    </row>
    <row r="224" spans="1:13" x14ac:dyDescent="0.2">
      <c r="A224" s="1" t="s">
        <v>27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9</v>
      </c>
      <c r="B225" s="1" t="s">
        <v>98</v>
      </c>
      <c r="C225" s="2">
        <v>12.530250000000001</v>
      </c>
      <c r="D225" s="2">
        <v>12.21998</v>
      </c>
      <c r="E225" s="3">
        <f t="shared" si="12"/>
        <v>-2.47616767422838E-2</v>
      </c>
      <c r="F225" s="2">
        <v>216.23096000000001</v>
      </c>
      <c r="G225" s="2">
        <v>214.49728999999999</v>
      </c>
      <c r="H225" s="3">
        <f t="shared" si="13"/>
        <v>-8.0176770246037643E-3</v>
      </c>
      <c r="I225" s="2">
        <v>202.25299000000001</v>
      </c>
      <c r="J225" s="3">
        <f t="shared" si="14"/>
        <v>6.0539525274756034E-2</v>
      </c>
      <c r="K225" s="2">
        <v>216.23096000000001</v>
      </c>
      <c r="L225" s="2">
        <v>214.49728999999999</v>
      </c>
      <c r="M225" s="3">
        <f t="shared" si="15"/>
        <v>-8.0176770246037643E-3</v>
      </c>
    </row>
    <row r="226" spans="1:13" x14ac:dyDescent="0.2">
      <c r="A226" s="1" t="s">
        <v>8</v>
      </c>
      <c r="B226" s="1" t="s">
        <v>98</v>
      </c>
      <c r="C226" s="2">
        <v>0</v>
      </c>
      <c r="D226" s="2">
        <v>8.4174799999999994</v>
      </c>
      <c r="E226" s="3" t="str">
        <f t="shared" si="12"/>
        <v/>
      </c>
      <c r="F226" s="2">
        <v>51.876939999999998</v>
      </c>
      <c r="G226" s="2">
        <v>69.18365</v>
      </c>
      <c r="H226" s="3">
        <f t="shared" si="13"/>
        <v>0.33361084905933169</v>
      </c>
      <c r="I226" s="2">
        <v>151.54888</v>
      </c>
      <c r="J226" s="3">
        <f t="shared" si="14"/>
        <v>-0.54348953288206414</v>
      </c>
      <c r="K226" s="2">
        <v>51.876939999999998</v>
      </c>
      <c r="L226" s="2">
        <v>69.18365</v>
      </c>
      <c r="M226" s="3">
        <f t="shared" si="15"/>
        <v>0.33361084905933169</v>
      </c>
    </row>
    <row r="227" spans="1:13" x14ac:dyDescent="0.2">
      <c r="A227" s="1" t="s">
        <v>7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44.99147</v>
      </c>
      <c r="G227" s="2">
        <v>3.8213200000000001</v>
      </c>
      <c r="H227" s="3">
        <f t="shared" si="13"/>
        <v>-0.91506567800518634</v>
      </c>
      <c r="I227" s="2">
        <v>0</v>
      </c>
      <c r="J227" s="3" t="str">
        <f t="shared" si="14"/>
        <v/>
      </c>
      <c r="K227" s="2">
        <v>44.99147</v>
      </c>
      <c r="L227" s="2">
        <v>3.8213200000000001</v>
      </c>
      <c r="M227" s="3">
        <f t="shared" si="15"/>
        <v>-0.91506567800518634</v>
      </c>
    </row>
    <row r="228" spans="1:13" x14ac:dyDescent="0.2">
      <c r="A228" s="1" t="s">
        <v>6</v>
      </c>
      <c r="B228" s="1" t="s">
        <v>98</v>
      </c>
      <c r="C228" s="2">
        <v>45.03248</v>
      </c>
      <c r="D228" s="2">
        <v>2.66059</v>
      </c>
      <c r="E228" s="3">
        <f t="shared" si="12"/>
        <v>-0.94091842154818028</v>
      </c>
      <c r="F228" s="2">
        <v>85.941109999999995</v>
      </c>
      <c r="G228" s="2">
        <v>43.478079999999999</v>
      </c>
      <c r="H228" s="3">
        <f t="shared" si="13"/>
        <v>-0.49409450261929355</v>
      </c>
      <c r="I228" s="2">
        <v>76.01831</v>
      </c>
      <c r="J228" s="3">
        <f t="shared" si="14"/>
        <v>-0.42805779291857449</v>
      </c>
      <c r="K228" s="2">
        <v>85.941109999999995</v>
      </c>
      <c r="L228" s="2">
        <v>43.478079999999999</v>
      </c>
      <c r="M228" s="3">
        <f t="shared" si="15"/>
        <v>-0.49409450261929355</v>
      </c>
    </row>
    <row r="229" spans="1:13" x14ac:dyDescent="0.2">
      <c r="A229" s="1" t="s">
        <v>5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0</v>
      </c>
      <c r="M229" s="3" t="str">
        <f t="shared" si="15"/>
        <v/>
      </c>
    </row>
    <row r="230" spans="1:13" x14ac:dyDescent="0.2">
      <c r="A230" s="1" t="s">
        <v>4</v>
      </c>
      <c r="B230" s="1" t="s">
        <v>98</v>
      </c>
      <c r="C230" s="2">
        <v>0</v>
      </c>
      <c r="D230" s="2">
        <v>13.54543</v>
      </c>
      <c r="E230" s="3" t="str">
        <f t="shared" si="12"/>
        <v/>
      </c>
      <c r="F230" s="2">
        <v>6.5476999999999999</v>
      </c>
      <c r="G230" s="2">
        <v>132.24754999999999</v>
      </c>
      <c r="H230" s="3">
        <f t="shared" si="13"/>
        <v>19.197557921102064</v>
      </c>
      <c r="I230" s="2">
        <v>6.5645100000000003</v>
      </c>
      <c r="J230" s="3">
        <f t="shared" si="14"/>
        <v>19.145837236899631</v>
      </c>
      <c r="K230" s="2">
        <v>6.5476999999999999</v>
      </c>
      <c r="L230" s="2">
        <v>132.24754999999999</v>
      </c>
      <c r="M230" s="3">
        <f t="shared" si="15"/>
        <v>19.197557921102064</v>
      </c>
    </row>
    <row r="231" spans="1:13" x14ac:dyDescent="0.2">
      <c r="A231" s="1" t="s">
        <v>3</v>
      </c>
      <c r="B231" s="1" t="s">
        <v>98</v>
      </c>
      <c r="C231" s="2">
        <v>0</v>
      </c>
      <c r="D231" s="2">
        <v>0</v>
      </c>
      <c r="E231" s="3" t="str">
        <f t="shared" si="12"/>
        <v/>
      </c>
      <c r="F231" s="2">
        <v>27.544080000000001</v>
      </c>
      <c r="G231" s="2">
        <v>73.156220000000005</v>
      </c>
      <c r="H231" s="3">
        <f t="shared" si="13"/>
        <v>1.6559689051150013</v>
      </c>
      <c r="I231" s="2">
        <v>53.954749999999997</v>
      </c>
      <c r="J231" s="3">
        <f t="shared" si="14"/>
        <v>0.35588099286902475</v>
      </c>
      <c r="K231" s="2">
        <v>27.544080000000001</v>
      </c>
      <c r="L231" s="2">
        <v>73.156220000000005</v>
      </c>
      <c r="M231" s="3">
        <f t="shared" si="15"/>
        <v>1.6559689051150013</v>
      </c>
    </row>
    <row r="232" spans="1:13" x14ac:dyDescent="0.2">
      <c r="A232" s="1" t="s">
        <v>26</v>
      </c>
      <c r="B232" s="1" t="s">
        <v>98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19.55077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19.55077</v>
      </c>
      <c r="M232" s="3" t="str">
        <f t="shared" si="15"/>
        <v/>
      </c>
    </row>
    <row r="233" spans="1:13" x14ac:dyDescent="0.2">
      <c r="A233" s="1" t="s">
        <v>2</v>
      </c>
      <c r="B233" s="1" t="s">
        <v>98</v>
      </c>
      <c r="C233" s="2">
        <v>0</v>
      </c>
      <c r="D233" s="2">
        <v>0</v>
      </c>
      <c r="E233" s="3" t="str">
        <f t="shared" si="12"/>
        <v/>
      </c>
      <c r="F233" s="2">
        <v>1.1828799999999999</v>
      </c>
      <c r="G233" s="2">
        <v>6.4119000000000002</v>
      </c>
      <c r="H233" s="3">
        <f t="shared" si="13"/>
        <v>4.4205836602191271</v>
      </c>
      <c r="I233" s="2">
        <v>3.3625799999999999</v>
      </c>
      <c r="J233" s="3">
        <f t="shared" si="14"/>
        <v>0.90683939118177115</v>
      </c>
      <c r="K233" s="2">
        <v>1.1828799999999999</v>
      </c>
      <c r="L233" s="2">
        <v>6.4119000000000002</v>
      </c>
      <c r="M233" s="3">
        <f t="shared" si="15"/>
        <v>4.4205836602191271</v>
      </c>
    </row>
    <row r="234" spans="1:13" x14ac:dyDescent="0.2">
      <c r="A234" s="1" t="s">
        <v>25</v>
      </c>
      <c r="B234" s="1" t="s">
        <v>98</v>
      </c>
      <c r="C234" s="2">
        <v>20.314409999999999</v>
      </c>
      <c r="D234" s="2">
        <v>56.688180000000003</v>
      </c>
      <c r="E234" s="3">
        <f t="shared" si="12"/>
        <v>1.7905403110402913</v>
      </c>
      <c r="F234" s="2">
        <v>443.80682000000002</v>
      </c>
      <c r="G234" s="2">
        <v>1232.9281699999999</v>
      </c>
      <c r="H234" s="3">
        <f t="shared" si="13"/>
        <v>1.7780739601973665</v>
      </c>
      <c r="I234" s="2">
        <v>1506.3348000000001</v>
      </c>
      <c r="J234" s="3">
        <f t="shared" si="14"/>
        <v>-0.18150455662313592</v>
      </c>
      <c r="K234" s="2">
        <v>443.80682000000002</v>
      </c>
      <c r="L234" s="2">
        <v>1232.9281699999999</v>
      </c>
      <c r="M234" s="3">
        <f t="shared" si="15"/>
        <v>1.7780739601973665</v>
      </c>
    </row>
    <row r="235" spans="1:13" x14ac:dyDescent="0.2">
      <c r="A235" s="1" t="s">
        <v>29</v>
      </c>
      <c r="B235" s="1" t="s">
        <v>98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0</v>
      </c>
      <c r="M235" s="3" t="str">
        <f t="shared" si="15"/>
        <v/>
      </c>
    </row>
    <row r="236" spans="1:13" x14ac:dyDescent="0.2">
      <c r="A236" s="6" t="s">
        <v>0</v>
      </c>
      <c r="B236" s="6" t="s">
        <v>98</v>
      </c>
      <c r="C236" s="5">
        <v>153.64455000000001</v>
      </c>
      <c r="D236" s="5">
        <v>153.51167000000001</v>
      </c>
      <c r="E236" s="4">
        <f t="shared" si="12"/>
        <v>-8.6485332541896831E-4</v>
      </c>
      <c r="F236" s="5">
        <v>2642.3591799999999</v>
      </c>
      <c r="G236" s="5">
        <v>3545.1057099999998</v>
      </c>
      <c r="H236" s="4">
        <f t="shared" si="13"/>
        <v>0.34164414014297639</v>
      </c>
      <c r="I236" s="5">
        <v>4270.3130300000003</v>
      </c>
      <c r="J236" s="4">
        <f t="shared" si="14"/>
        <v>-0.16982533011168977</v>
      </c>
      <c r="K236" s="5">
        <v>2642.3591799999999</v>
      </c>
      <c r="L236" s="5">
        <v>3545.1057099999998</v>
      </c>
      <c r="M236" s="4">
        <f t="shared" si="15"/>
        <v>0.34164414014297639</v>
      </c>
    </row>
    <row r="237" spans="1:13" x14ac:dyDescent="0.2">
      <c r="A237" s="1" t="s">
        <v>22</v>
      </c>
      <c r="B237" s="1" t="s">
        <v>97</v>
      </c>
      <c r="C237" s="2">
        <v>0</v>
      </c>
      <c r="D237" s="2">
        <v>24.38383</v>
      </c>
      <c r="E237" s="3" t="str">
        <f t="shared" si="12"/>
        <v/>
      </c>
      <c r="F237" s="2">
        <v>181.65257</v>
      </c>
      <c r="G237" s="2">
        <v>122.29770000000001</v>
      </c>
      <c r="H237" s="3">
        <f t="shared" si="13"/>
        <v>-0.3267494096009762</v>
      </c>
      <c r="I237" s="2">
        <v>1094.7773500000001</v>
      </c>
      <c r="J237" s="3">
        <f t="shared" si="14"/>
        <v>-0.88828988835035727</v>
      </c>
      <c r="K237" s="2">
        <v>181.65257</v>
      </c>
      <c r="L237" s="2">
        <v>122.29770000000001</v>
      </c>
      <c r="M237" s="3">
        <f t="shared" si="15"/>
        <v>-0.3267494096009762</v>
      </c>
    </row>
    <row r="238" spans="1:13" x14ac:dyDescent="0.2">
      <c r="A238" s="1" t="s">
        <v>21</v>
      </c>
      <c r="B238" s="1" t="s">
        <v>97</v>
      </c>
      <c r="C238" s="2">
        <v>0</v>
      </c>
      <c r="D238" s="2">
        <v>347.75515999999999</v>
      </c>
      <c r="E238" s="3" t="str">
        <f t="shared" si="12"/>
        <v/>
      </c>
      <c r="F238" s="2">
        <v>988.64625999999998</v>
      </c>
      <c r="G238" s="2">
        <v>3479.0818599999998</v>
      </c>
      <c r="H238" s="3">
        <f t="shared" si="13"/>
        <v>2.5190360807110115</v>
      </c>
      <c r="I238" s="2">
        <v>2617.6546899999998</v>
      </c>
      <c r="J238" s="3">
        <f t="shared" si="14"/>
        <v>0.3290835774828651</v>
      </c>
      <c r="K238" s="2">
        <v>988.64625999999998</v>
      </c>
      <c r="L238" s="2">
        <v>3479.0818599999998</v>
      </c>
      <c r="M238" s="3">
        <f t="shared" si="15"/>
        <v>2.5190360807110115</v>
      </c>
    </row>
    <row r="239" spans="1:13" x14ac:dyDescent="0.2">
      <c r="A239" s="1" t="s">
        <v>20</v>
      </c>
      <c r="B239" s="1" t="s">
        <v>97</v>
      </c>
      <c r="C239" s="2">
        <v>7.1961500000000003</v>
      </c>
      <c r="D239" s="2">
        <v>0</v>
      </c>
      <c r="E239" s="3">
        <f t="shared" si="12"/>
        <v>-1</v>
      </c>
      <c r="F239" s="2">
        <v>803.84807999999998</v>
      </c>
      <c r="G239" s="2">
        <v>1143.8049599999999</v>
      </c>
      <c r="H239" s="3">
        <f t="shared" si="13"/>
        <v>0.42291185170212753</v>
      </c>
      <c r="I239" s="2">
        <v>764.43197999999995</v>
      </c>
      <c r="J239" s="3">
        <f t="shared" si="14"/>
        <v>0.4962808855799048</v>
      </c>
      <c r="K239" s="2">
        <v>803.84807999999998</v>
      </c>
      <c r="L239" s="2">
        <v>1143.8049599999999</v>
      </c>
      <c r="M239" s="3">
        <f t="shared" si="15"/>
        <v>0.42291185170212753</v>
      </c>
    </row>
    <row r="240" spans="1:13" x14ac:dyDescent="0.2">
      <c r="A240" s="1" t="s">
        <v>19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99.636340000000004</v>
      </c>
      <c r="G240" s="2">
        <v>36.792639999999999</v>
      </c>
      <c r="H240" s="3">
        <f t="shared" si="13"/>
        <v>-0.63073071531933023</v>
      </c>
      <c r="I240" s="2">
        <v>34.500019999999999</v>
      </c>
      <c r="J240" s="3">
        <f t="shared" si="14"/>
        <v>6.645271509987527E-2</v>
      </c>
      <c r="K240" s="2">
        <v>99.636340000000004</v>
      </c>
      <c r="L240" s="2">
        <v>36.792639999999999</v>
      </c>
      <c r="M240" s="3">
        <f t="shared" si="15"/>
        <v>-0.63073071531933023</v>
      </c>
    </row>
    <row r="241" spans="1:13" x14ac:dyDescent="0.2">
      <c r="A241" s="1" t="s">
        <v>18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10.215999999999999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10.215999999999999</v>
      </c>
      <c r="L241" s="2">
        <v>0</v>
      </c>
      <c r="M241" s="3">
        <f t="shared" si="15"/>
        <v>-1</v>
      </c>
    </row>
    <row r="242" spans="1:13" x14ac:dyDescent="0.2">
      <c r="A242" s="1" t="s">
        <v>17</v>
      </c>
      <c r="B242" s="1" t="s">
        <v>97</v>
      </c>
      <c r="C242" s="2">
        <v>0</v>
      </c>
      <c r="D242" s="2">
        <v>29.005019999999998</v>
      </c>
      <c r="E242" s="3" t="str">
        <f t="shared" si="12"/>
        <v/>
      </c>
      <c r="F242" s="2">
        <v>153.90360000000001</v>
      </c>
      <c r="G242" s="2">
        <v>120.22351999999999</v>
      </c>
      <c r="H242" s="3">
        <f t="shared" si="13"/>
        <v>-0.2188388055899928</v>
      </c>
      <c r="I242" s="2">
        <v>240.09965</v>
      </c>
      <c r="J242" s="3">
        <f t="shared" si="14"/>
        <v>-0.49927657120699676</v>
      </c>
      <c r="K242" s="2">
        <v>153.90360000000001</v>
      </c>
      <c r="L242" s="2">
        <v>120.22351999999999</v>
      </c>
      <c r="M242" s="3">
        <f t="shared" si="15"/>
        <v>-0.2188388055899928</v>
      </c>
    </row>
    <row r="243" spans="1:13" x14ac:dyDescent="0.2">
      <c r="A243" s="1" t="s">
        <v>16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56.527709999999999</v>
      </c>
      <c r="G243" s="2">
        <v>222.01564999999999</v>
      </c>
      <c r="H243" s="3">
        <f t="shared" si="13"/>
        <v>2.9275542915147277</v>
      </c>
      <c r="I243" s="2">
        <v>710.34807000000001</v>
      </c>
      <c r="J243" s="3">
        <f t="shared" si="14"/>
        <v>-0.68745512323275548</v>
      </c>
      <c r="K243" s="2">
        <v>56.527709999999999</v>
      </c>
      <c r="L243" s="2">
        <v>222.01564999999999</v>
      </c>
      <c r="M243" s="3">
        <f t="shared" si="15"/>
        <v>2.9275542915147277</v>
      </c>
    </row>
    <row r="244" spans="1:13" x14ac:dyDescent="0.2">
      <c r="A244" s="1" t="s">
        <v>15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0</v>
      </c>
      <c r="L244" s="2">
        <v>0</v>
      </c>
      <c r="M244" s="3" t="str">
        <f t="shared" si="15"/>
        <v/>
      </c>
    </row>
    <row r="245" spans="1:13" x14ac:dyDescent="0.2">
      <c r="A245" s="1" t="s">
        <v>14</v>
      </c>
      <c r="B245" s="1" t="s">
        <v>97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1.99539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1.99539</v>
      </c>
      <c r="M245" s="3" t="str">
        <f t="shared" si="15"/>
        <v/>
      </c>
    </row>
    <row r="246" spans="1:13" x14ac:dyDescent="0.2">
      <c r="A246" s="1" t="s">
        <v>13</v>
      </c>
      <c r="B246" s="1" t="s">
        <v>97</v>
      </c>
      <c r="C246" s="2">
        <v>0</v>
      </c>
      <c r="D246" s="2">
        <v>0</v>
      </c>
      <c r="E246" s="3" t="str">
        <f t="shared" si="12"/>
        <v/>
      </c>
      <c r="F246" s="2">
        <v>3207.0229599999998</v>
      </c>
      <c r="G246" s="2">
        <v>273.45418000000001</v>
      </c>
      <c r="H246" s="3">
        <f t="shared" si="13"/>
        <v>-0.91473270275557983</v>
      </c>
      <c r="I246" s="2">
        <v>234.66909999999999</v>
      </c>
      <c r="J246" s="3">
        <f t="shared" si="14"/>
        <v>0.16527561575000727</v>
      </c>
      <c r="K246" s="2">
        <v>3207.0229599999998</v>
      </c>
      <c r="L246" s="2">
        <v>273.45418000000001</v>
      </c>
      <c r="M246" s="3">
        <f t="shared" si="15"/>
        <v>-0.91473270275557983</v>
      </c>
    </row>
    <row r="247" spans="1:13" x14ac:dyDescent="0.2">
      <c r="A247" s="1" t="s">
        <v>12</v>
      </c>
      <c r="B247" s="1" t="s">
        <v>97</v>
      </c>
      <c r="C247" s="2">
        <v>13.91567</v>
      </c>
      <c r="D247" s="2">
        <v>0</v>
      </c>
      <c r="E247" s="3">
        <f t="shared" si="12"/>
        <v>-1</v>
      </c>
      <c r="F247" s="2">
        <v>33.662239999999997</v>
      </c>
      <c r="G247" s="2">
        <v>70.348219999999998</v>
      </c>
      <c r="H247" s="3">
        <f t="shared" si="13"/>
        <v>1.0898258701738208</v>
      </c>
      <c r="I247" s="2">
        <v>79.977530000000002</v>
      </c>
      <c r="J247" s="3">
        <f t="shared" si="14"/>
        <v>-0.12040019240404154</v>
      </c>
      <c r="K247" s="2">
        <v>33.662239999999997</v>
      </c>
      <c r="L247" s="2">
        <v>70.348219999999998</v>
      </c>
      <c r="M247" s="3">
        <f t="shared" si="15"/>
        <v>1.0898258701738208</v>
      </c>
    </row>
    <row r="248" spans="1:13" x14ac:dyDescent="0.2">
      <c r="A248" s="1" t="s">
        <v>11</v>
      </c>
      <c r="B248" s="1" t="s">
        <v>97</v>
      </c>
      <c r="C248" s="2">
        <v>0</v>
      </c>
      <c r="D248" s="2">
        <v>25.516719999999999</v>
      </c>
      <c r="E248" s="3" t="str">
        <f t="shared" si="12"/>
        <v/>
      </c>
      <c r="F248" s="2">
        <v>1941.8398500000001</v>
      </c>
      <c r="G248" s="2">
        <v>1569.67031</v>
      </c>
      <c r="H248" s="3">
        <f t="shared" si="13"/>
        <v>-0.1916582049750396</v>
      </c>
      <c r="I248" s="2">
        <v>1341.74307</v>
      </c>
      <c r="J248" s="3">
        <f t="shared" si="14"/>
        <v>0.1698739833998173</v>
      </c>
      <c r="K248" s="2">
        <v>1941.8398500000001</v>
      </c>
      <c r="L248" s="2">
        <v>1569.67031</v>
      </c>
      <c r="M248" s="3">
        <f t="shared" si="15"/>
        <v>-0.1916582049750396</v>
      </c>
    </row>
    <row r="249" spans="1:13" x14ac:dyDescent="0.2">
      <c r="A249" s="1" t="s">
        <v>10</v>
      </c>
      <c r="B249" s="1" t="s">
        <v>97</v>
      </c>
      <c r="C249" s="2">
        <v>82.699610000000007</v>
      </c>
      <c r="D249" s="2">
        <v>297.28086000000002</v>
      </c>
      <c r="E249" s="3">
        <f t="shared" si="12"/>
        <v>2.5947069157883571</v>
      </c>
      <c r="F249" s="2">
        <v>2027.6919499999999</v>
      </c>
      <c r="G249" s="2">
        <v>3054.32251</v>
      </c>
      <c r="H249" s="3">
        <f t="shared" si="13"/>
        <v>0.50630499371465176</v>
      </c>
      <c r="I249" s="2">
        <v>2691.1073700000002</v>
      </c>
      <c r="J249" s="3">
        <f t="shared" si="14"/>
        <v>0.13496865418639903</v>
      </c>
      <c r="K249" s="2">
        <v>2027.6919499999999</v>
      </c>
      <c r="L249" s="2">
        <v>3054.32251</v>
      </c>
      <c r="M249" s="3">
        <f t="shared" si="15"/>
        <v>0.50630499371465176</v>
      </c>
    </row>
    <row r="250" spans="1:13" x14ac:dyDescent="0.2">
      <c r="A250" s="1" t="s">
        <v>27</v>
      </c>
      <c r="B250" s="1" t="s">
        <v>97</v>
      </c>
      <c r="C250" s="2">
        <v>130.16249999999999</v>
      </c>
      <c r="D250" s="2">
        <v>228.19332</v>
      </c>
      <c r="E250" s="3">
        <f t="shared" si="12"/>
        <v>0.75314180351483739</v>
      </c>
      <c r="F250" s="2">
        <v>6716.9726199999996</v>
      </c>
      <c r="G250" s="2">
        <v>8854.0800299999992</v>
      </c>
      <c r="H250" s="3">
        <f t="shared" si="13"/>
        <v>0.31816527041314635</v>
      </c>
      <c r="I250" s="2">
        <v>12768.82071</v>
      </c>
      <c r="J250" s="3">
        <f t="shared" si="14"/>
        <v>-0.30658592276529828</v>
      </c>
      <c r="K250" s="2">
        <v>6716.9726199999996</v>
      </c>
      <c r="L250" s="2">
        <v>8854.0800299999992</v>
      </c>
      <c r="M250" s="3">
        <f t="shared" si="15"/>
        <v>0.31816527041314635</v>
      </c>
    </row>
    <row r="251" spans="1:13" x14ac:dyDescent="0.2">
      <c r="A251" s="1" t="s">
        <v>9</v>
      </c>
      <c r="B251" s="1" t="s">
        <v>97</v>
      </c>
      <c r="C251" s="2">
        <v>17.57696</v>
      </c>
      <c r="D251" s="2">
        <v>79.606769999999997</v>
      </c>
      <c r="E251" s="3">
        <f t="shared" si="12"/>
        <v>3.5290408580323334</v>
      </c>
      <c r="F251" s="2">
        <v>8628.01721</v>
      </c>
      <c r="G251" s="2">
        <v>9989.2258700000002</v>
      </c>
      <c r="H251" s="3">
        <f t="shared" si="13"/>
        <v>0.15776610394591462</v>
      </c>
      <c r="I251" s="2">
        <v>7725.5982100000001</v>
      </c>
      <c r="J251" s="3">
        <f t="shared" si="14"/>
        <v>0.29300354464071976</v>
      </c>
      <c r="K251" s="2">
        <v>8628.01721</v>
      </c>
      <c r="L251" s="2">
        <v>9989.2258700000002</v>
      </c>
      <c r="M251" s="3">
        <f t="shared" si="15"/>
        <v>0.15776610394591462</v>
      </c>
    </row>
    <row r="252" spans="1:13" x14ac:dyDescent="0.2">
      <c r="A252" s="1" t="s">
        <v>8</v>
      </c>
      <c r="B252" s="1" t="s">
        <v>97</v>
      </c>
      <c r="C252" s="2">
        <v>60.054360000000003</v>
      </c>
      <c r="D252" s="2">
        <v>53.480089999999997</v>
      </c>
      <c r="E252" s="3">
        <f t="shared" si="12"/>
        <v>-0.10947198504821309</v>
      </c>
      <c r="F252" s="2">
        <v>1308.3516400000001</v>
      </c>
      <c r="G252" s="2">
        <v>2562.9529699999998</v>
      </c>
      <c r="H252" s="3">
        <f t="shared" si="13"/>
        <v>0.95891753535005297</v>
      </c>
      <c r="I252" s="2">
        <v>4654.7509399999999</v>
      </c>
      <c r="J252" s="3">
        <f t="shared" si="14"/>
        <v>-0.44938988078275144</v>
      </c>
      <c r="K252" s="2">
        <v>1308.3516400000001</v>
      </c>
      <c r="L252" s="2">
        <v>2562.9529699999998</v>
      </c>
      <c r="M252" s="3">
        <f t="shared" si="15"/>
        <v>0.95891753535005297</v>
      </c>
    </row>
    <row r="253" spans="1:13" x14ac:dyDescent="0.2">
      <c r="A253" s="1" t="s">
        <v>7</v>
      </c>
      <c r="B253" s="1" t="s">
        <v>97</v>
      </c>
      <c r="C253" s="2">
        <v>20.530429999999999</v>
      </c>
      <c r="D253" s="2">
        <v>216.99982</v>
      </c>
      <c r="E253" s="3">
        <f t="shared" ref="E253:E313" si="16">IF(C253=0,"",(D253/C253-1))</f>
        <v>9.5696675617607632</v>
      </c>
      <c r="F253" s="2">
        <v>2785.8051999999998</v>
      </c>
      <c r="G253" s="2">
        <v>3053.0052000000001</v>
      </c>
      <c r="H253" s="3">
        <f t="shared" ref="H253:H313" si="17">IF(F253=0,"",(G253/F253-1))</f>
        <v>9.59148184517713E-2</v>
      </c>
      <c r="I253" s="2">
        <v>3028.86328</v>
      </c>
      <c r="J253" s="3">
        <f t="shared" ref="J253:J313" si="18">IF(I253=0,"",(G253/I253-1))</f>
        <v>7.9706205821215015E-3</v>
      </c>
      <c r="K253" s="2">
        <v>2785.8051999999998</v>
      </c>
      <c r="L253" s="2">
        <v>3053.0052000000001</v>
      </c>
      <c r="M253" s="3">
        <f t="shared" ref="M253:M313" si="19">IF(K253=0,"",(L253/K253-1))</f>
        <v>9.59148184517713E-2</v>
      </c>
    </row>
    <row r="254" spans="1:13" x14ac:dyDescent="0.2">
      <c r="A254" s="1" t="s">
        <v>6</v>
      </c>
      <c r="B254" s="1" t="s">
        <v>97</v>
      </c>
      <c r="C254" s="2">
        <v>0</v>
      </c>
      <c r="D254" s="2">
        <v>0.13128000000000001</v>
      </c>
      <c r="E254" s="3" t="str">
        <f t="shared" si="16"/>
        <v/>
      </c>
      <c r="F254" s="2">
        <v>56.208979999999997</v>
      </c>
      <c r="G254" s="2">
        <v>382.91426000000001</v>
      </c>
      <c r="H254" s="3">
        <f t="shared" si="17"/>
        <v>5.8123324778353931</v>
      </c>
      <c r="I254" s="2">
        <v>462.47519</v>
      </c>
      <c r="J254" s="3">
        <f t="shared" si="18"/>
        <v>-0.17203286083303193</v>
      </c>
      <c r="K254" s="2">
        <v>56.208979999999997</v>
      </c>
      <c r="L254" s="2">
        <v>382.91426000000001</v>
      </c>
      <c r="M254" s="3">
        <f t="shared" si="19"/>
        <v>5.8123324778353931</v>
      </c>
    </row>
    <row r="255" spans="1:13" x14ac:dyDescent="0.2">
      <c r="A255" s="1" t="s">
        <v>5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220</v>
      </c>
      <c r="G255" s="2">
        <v>0</v>
      </c>
      <c r="H255" s="3">
        <f t="shared" si="17"/>
        <v>-1</v>
      </c>
      <c r="I255" s="2">
        <v>108.68083</v>
      </c>
      <c r="J255" s="3">
        <f t="shared" si="18"/>
        <v>-1</v>
      </c>
      <c r="K255" s="2">
        <v>220</v>
      </c>
      <c r="L255" s="2">
        <v>0</v>
      </c>
      <c r="M255" s="3">
        <f t="shared" si="19"/>
        <v>-1</v>
      </c>
    </row>
    <row r="256" spans="1:13" x14ac:dyDescent="0.2">
      <c r="A256" s="1" t="s">
        <v>4</v>
      </c>
      <c r="B256" s="1" t="s">
        <v>97</v>
      </c>
      <c r="C256" s="2">
        <v>81.828940000000003</v>
      </c>
      <c r="D256" s="2">
        <v>150.19989000000001</v>
      </c>
      <c r="E256" s="3">
        <f t="shared" si="16"/>
        <v>0.83553508086503392</v>
      </c>
      <c r="F256" s="2">
        <v>4199.7286899999999</v>
      </c>
      <c r="G256" s="2">
        <v>6221.7795999999998</v>
      </c>
      <c r="H256" s="3">
        <f t="shared" si="17"/>
        <v>0.48147179478872482</v>
      </c>
      <c r="I256" s="2">
        <v>5068.6166599999997</v>
      </c>
      <c r="J256" s="3">
        <f t="shared" si="18"/>
        <v>0.22751038741998686</v>
      </c>
      <c r="K256" s="2">
        <v>4199.7286899999999</v>
      </c>
      <c r="L256" s="2">
        <v>6221.7795999999998</v>
      </c>
      <c r="M256" s="3">
        <f t="shared" si="19"/>
        <v>0.48147179478872482</v>
      </c>
    </row>
    <row r="257" spans="1:13" x14ac:dyDescent="0.2">
      <c r="A257" s="1" t="s">
        <v>3</v>
      </c>
      <c r="B257" s="1" t="s">
        <v>97</v>
      </c>
      <c r="C257" s="2">
        <v>0</v>
      </c>
      <c r="D257" s="2">
        <v>21</v>
      </c>
      <c r="E257" s="3" t="str">
        <f t="shared" si="16"/>
        <v/>
      </c>
      <c r="F257" s="2">
        <v>91.947999999999993</v>
      </c>
      <c r="G257" s="2">
        <v>257.86200000000002</v>
      </c>
      <c r="H257" s="3">
        <f t="shared" si="17"/>
        <v>1.8044329403575938</v>
      </c>
      <c r="I257" s="2">
        <v>335.11122</v>
      </c>
      <c r="J257" s="3">
        <f t="shared" si="18"/>
        <v>-0.23051815453985691</v>
      </c>
      <c r="K257" s="2">
        <v>91.947999999999993</v>
      </c>
      <c r="L257" s="2">
        <v>257.86200000000002</v>
      </c>
      <c r="M257" s="3">
        <f t="shared" si="19"/>
        <v>1.8044329403575938</v>
      </c>
    </row>
    <row r="258" spans="1:13" x14ac:dyDescent="0.2">
      <c r="A258" s="1" t="s">
        <v>26</v>
      </c>
      <c r="B258" s="1" t="s">
        <v>97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0</v>
      </c>
      <c r="H258" s="3" t="str">
        <f t="shared" si="17"/>
        <v/>
      </c>
      <c r="I258" s="2">
        <v>0</v>
      </c>
      <c r="J258" s="3" t="str">
        <f t="shared" si="18"/>
        <v/>
      </c>
      <c r="K258" s="2">
        <v>0</v>
      </c>
      <c r="L258" s="2">
        <v>0</v>
      </c>
      <c r="M258" s="3" t="str">
        <f t="shared" si="19"/>
        <v/>
      </c>
    </row>
    <row r="259" spans="1:13" x14ac:dyDescent="0.2">
      <c r="A259" s="1" t="s">
        <v>2</v>
      </c>
      <c r="B259" s="1" t="s">
        <v>97</v>
      </c>
      <c r="C259" s="2">
        <v>6.1135099999999998</v>
      </c>
      <c r="D259" s="2">
        <v>0</v>
      </c>
      <c r="E259" s="3">
        <f t="shared" si="16"/>
        <v>-1</v>
      </c>
      <c r="F259" s="2">
        <v>967.75172999999995</v>
      </c>
      <c r="G259" s="2">
        <v>2268.8634999999999</v>
      </c>
      <c r="H259" s="3">
        <f t="shared" si="17"/>
        <v>1.3444685549670887</v>
      </c>
      <c r="I259" s="2">
        <v>1261.3122499999999</v>
      </c>
      <c r="J259" s="3">
        <f t="shared" si="18"/>
        <v>0.79881191195915213</v>
      </c>
      <c r="K259" s="2">
        <v>967.75172999999995</v>
      </c>
      <c r="L259" s="2">
        <v>2268.8634999999999</v>
      </c>
      <c r="M259" s="3">
        <f t="shared" si="19"/>
        <v>1.3444685549670887</v>
      </c>
    </row>
    <row r="260" spans="1:13" x14ac:dyDescent="0.2">
      <c r="A260" s="1" t="s">
        <v>33</v>
      </c>
      <c r="B260" s="1" t="s">
        <v>97</v>
      </c>
      <c r="C260" s="2">
        <v>0</v>
      </c>
      <c r="D260" s="2">
        <v>0</v>
      </c>
      <c r="E260" s="3" t="str">
        <f t="shared" si="16"/>
        <v/>
      </c>
      <c r="F260" s="2">
        <v>0</v>
      </c>
      <c r="G260" s="2">
        <v>0</v>
      </c>
      <c r="H260" s="3" t="str">
        <f t="shared" si="17"/>
        <v/>
      </c>
      <c r="I260" s="2">
        <v>0</v>
      </c>
      <c r="J260" s="3" t="str">
        <f t="shared" si="18"/>
        <v/>
      </c>
      <c r="K260" s="2">
        <v>0</v>
      </c>
      <c r="L260" s="2">
        <v>0</v>
      </c>
      <c r="M260" s="3" t="str">
        <f t="shared" si="19"/>
        <v/>
      </c>
    </row>
    <row r="261" spans="1:13" x14ac:dyDescent="0.2">
      <c r="A261" s="1" t="s">
        <v>25</v>
      </c>
      <c r="B261" s="1" t="s">
        <v>97</v>
      </c>
      <c r="C261" s="2">
        <v>10.80076</v>
      </c>
      <c r="D261" s="2">
        <v>0</v>
      </c>
      <c r="E261" s="3">
        <f t="shared" si="16"/>
        <v>-1</v>
      </c>
      <c r="F261" s="2">
        <v>329.91980000000001</v>
      </c>
      <c r="G261" s="2">
        <v>1547.85221</v>
      </c>
      <c r="H261" s="3">
        <f t="shared" si="17"/>
        <v>3.6916014437448128</v>
      </c>
      <c r="I261" s="2">
        <v>5450.27934</v>
      </c>
      <c r="J261" s="3">
        <f t="shared" si="18"/>
        <v>-0.71600497636145011</v>
      </c>
      <c r="K261" s="2">
        <v>329.91980000000001</v>
      </c>
      <c r="L261" s="2">
        <v>1547.85221</v>
      </c>
      <c r="M261" s="3">
        <f t="shared" si="19"/>
        <v>3.6916014437448128</v>
      </c>
    </row>
    <row r="262" spans="1:13" x14ac:dyDescent="0.2">
      <c r="A262" s="1" t="s">
        <v>29</v>
      </c>
      <c r="B262" s="1" t="s">
        <v>97</v>
      </c>
      <c r="C262" s="2">
        <v>0</v>
      </c>
      <c r="D262" s="2">
        <v>140.19436999999999</v>
      </c>
      <c r="E262" s="3" t="str">
        <f t="shared" si="16"/>
        <v/>
      </c>
      <c r="F262" s="2">
        <v>974.48725999999999</v>
      </c>
      <c r="G262" s="2">
        <v>2303.0739400000002</v>
      </c>
      <c r="H262" s="3">
        <f t="shared" si="17"/>
        <v>1.3633699839236484</v>
      </c>
      <c r="I262" s="2">
        <v>4625.0671300000004</v>
      </c>
      <c r="J262" s="3">
        <f t="shared" si="18"/>
        <v>-0.50204529463770187</v>
      </c>
      <c r="K262" s="2">
        <v>974.48725999999999</v>
      </c>
      <c r="L262" s="2">
        <v>2303.0739400000002</v>
      </c>
      <c r="M262" s="3">
        <f t="shared" si="19"/>
        <v>1.3633699839236484</v>
      </c>
    </row>
    <row r="263" spans="1:13" x14ac:dyDescent="0.2">
      <c r="A263" s="6" t="s">
        <v>0</v>
      </c>
      <c r="B263" s="6" t="s">
        <v>97</v>
      </c>
      <c r="C263" s="5">
        <v>430.87889000000001</v>
      </c>
      <c r="D263" s="5">
        <v>1613.74713</v>
      </c>
      <c r="E263" s="4">
        <f t="shared" si="16"/>
        <v>2.7452452822648143</v>
      </c>
      <c r="F263" s="5">
        <v>35783.838689999997</v>
      </c>
      <c r="G263" s="5">
        <v>47535.616520000003</v>
      </c>
      <c r="H263" s="4">
        <f t="shared" si="17"/>
        <v>0.32841020584200509</v>
      </c>
      <c r="I263" s="5">
        <v>55298.884590000001</v>
      </c>
      <c r="J263" s="4">
        <f t="shared" si="18"/>
        <v>-0.14038742603144427</v>
      </c>
      <c r="K263" s="5">
        <v>35783.838689999997</v>
      </c>
      <c r="L263" s="5">
        <v>47535.616520000003</v>
      </c>
      <c r="M263" s="4">
        <f t="shared" si="19"/>
        <v>0.32841020584200509</v>
      </c>
    </row>
    <row r="264" spans="1:13" x14ac:dyDescent="0.2">
      <c r="A264" s="1" t="s">
        <v>22</v>
      </c>
      <c r="B264" s="1" t="s">
        <v>96</v>
      </c>
      <c r="C264" s="2">
        <v>79.927189999999996</v>
      </c>
      <c r="D264" s="2">
        <v>27.832039999999999</v>
      </c>
      <c r="E264" s="3">
        <f t="shared" si="16"/>
        <v>-0.65178257861936595</v>
      </c>
      <c r="F264" s="2">
        <v>1275.3357599999999</v>
      </c>
      <c r="G264" s="2">
        <v>2093.72966</v>
      </c>
      <c r="H264" s="3">
        <f t="shared" si="17"/>
        <v>0.64170858033495426</v>
      </c>
      <c r="I264" s="2">
        <v>1943.2434000000001</v>
      </c>
      <c r="J264" s="3">
        <f t="shared" si="18"/>
        <v>7.7440767327448423E-2</v>
      </c>
      <c r="K264" s="2">
        <v>1275.3357599999999</v>
      </c>
      <c r="L264" s="2">
        <v>2093.72966</v>
      </c>
      <c r="M264" s="3">
        <f t="shared" si="19"/>
        <v>0.64170858033495426</v>
      </c>
    </row>
    <row r="265" spans="1:13" x14ac:dyDescent="0.2">
      <c r="A265" s="1" t="s">
        <v>21</v>
      </c>
      <c r="B265" s="1" t="s">
        <v>96</v>
      </c>
      <c r="C265" s="2">
        <v>0</v>
      </c>
      <c r="D265" s="2">
        <v>0.57599999999999996</v>
      </c>
      <c r="E265" s="3" t="str">
        <f t="shared" si="16"/>
        <v/>
      </c>
      <c r="F265" s="2">
        <v>88.810559999999995</v>
      </c>
      <c r="G265" s="2">
        <v>151.96894</v>
      </c>
      <c r="H265" s="3">
        <f t="shared" si="17"/>
        <v>0.71115844782422277</v>
      </c>
      <c r="I265" s="2">
        <v>323.95152000000002</v>
      </c>
      <c r="J265" s="3">
        <f t="shared" si="18"/>
        <v>-0.53088986895323109</v>
      </c>
      <c r="K265" s="2">
        <v>88.810559999999995</v>
      </c>
      <c r="L265" s="2">
        <v>151.96894</v>
      </c>
      <c r="M265" s="3">
        <f t="shared" si="19"/>
        <v>0.71115844782422277</v>
      </c>
    </row>
    <row r="266" spans="1:13" x14ac:dyDescent="0.2">
      <c r="A266" s="1" t="s">
        <v>20</v>
      </c>
      <c r="B266" s="1" t="s">
        <v>96</v>
      </c>
      <c r="C266" s="2">
        <v>49.803260000000002</v>
      </c>
      <c r="D266" s="2">
        <v>109.67457</v>
      </c>
      <c r="E266" s="3">
        <f t="shared" si="16"/>
        <v>1.202156445180496</v>
      </c>
      <c r="F266" s="2">
        <v>1847.19074</v>
      </c>
      <c r="G266" s="2">
        <v>2835.2096700000002</v>
      </c>
      <c r="H266" s="3">
        <f t="shared" si="17"/>
        <v>0.53487650658101504</v>
      </c>
      <c r="I266" s="2">
        <v>1847.86986</v>
      </c>
      <c r="J266" s="3">
        <f t="shared" si="18"/>
        <v>0.53431241635165816</v>
      </c>
      <c r="K266" s="2">
        <v>1847.19074</v>
      </c>
      <c r="L266" s="2">
        <v>2835.2096700000002</v>
      </c>
      <c r="M266" s="3">
        <f t="shared" si="19"/>
        <v>0.53487650658101504</v>
      </c>
    </row>
    <row r="267" spans="1:13" x14ac:dyDescent="0.2">
      <c r="A267" s="1" t="s">
        <v>19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302.14994999999999</v>
      </c>
      <c r="G267" s="2">
        <v>195.48004</v>
      </c>
      <c r="H267" s="3">
        <f t="shared" si="17"/>
        <v>-0.35303633179485883</v>
      </c>
      <c r="I267" s="2">
        <v>243.83636999999999</v>
      </c>
      <c r="J267" s="3">
        <f t="shared" si="18"/>
        <v>-0.19831467307358619</v>
      </c>
      <c r="K267" s="2">
        <v>302.14994999999999</v>
      </c>
      <c r="L267" s="2">
        <v>195.48004</v>
      </c>
      <c r="M267" s="3">
        <f t="shared" si="19"/>
        <v>-0.35303633179485883</v>
      </c>
    </row>
    <row r="268" spans="1:13" x14ac:dyDescent="0.2">
      <c r="A268" s="1" t="s">
        <v>18</v>
      </c>
      <c r="B268" s="1" t="s">
        <v>96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0.45678000000000002</v>
      </c>
      <c r="J268" s="3">
        <f t="shared" si="18"/>
        <v>-1</v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17</v>
      </c>
      <c r="B269" s="1" t="s">
        <v>96</v>
      </c>
      <c r="C269" s="2">
        <v>0</v>
      </c>
      <c r="D269" s="2">
        <v>532.48163999999997</v>
      </c>
      <c r="E269" s="3" t="str">
        <f t="shared" si="16"/>
        <v/>
      </c>
      <c r="F269" s="2">
        <v>2840.1622499999999</v>
      </c>
      <c r="G269" s="2">
        <v>1319.6177499999999</v>
      </c>
      <c r="H269" s="3">
        <f t="shared" si="17"/>
        <v>-0.5353724069813266</v>
      </c>
      <c r="I269" s="2">
        <v>12120.00678</v>
      </c>
      <c r="J269" s="3">
        <f t="shared" si="18"/>
        <v>-0.89112070859749137</v>
      </c>
      <c r="K269" s="2">
        <v>2840.1622499999999</v>
      </c>
      <c r="L269" s="2">
        <v>1319.6177499999999</v>
      </c>
      <c r="M269" s="3">
        <f t="shared" si="19"/>
        <v>-0.5353724069813266</v>
      </c>
    </row>
    <row r="270" spans="1:13" x14ac:dyDescent="0.2">
      <c r="A270" s="1" t="s">
        <v>16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4.5458100000000004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4.5458100000000004</v>
      </c>
      <c r="M270" s="3" t="str">
        <f t="shared" si="19"/>
        <v/>
      </c>
    </row>
    <row r="271" spans="1:13" x14ac:dyDescent="0.2">
      <c r="A271" s="1" t="s">
        <v>15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10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10</v>
      </c>
      <c r="M271" s="3" t="str">
        <f t="shared" si="19"/>
        <v/>
      </c>
    </row>
    <row r="272" spans="1:13" x14ac:dyDescent="0.2">
      <c r="A272" s="1" t="s">
        <v>14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3.2781699999999998</v>
      </c>
      <c r="G272" s="2">
        <v>1.1801200000000001</v>
      </c>
      <c r="H272" s="3">
        <f t="shared" si="17"/>
        <v>-0.64000646702275965</v>
      </c>
      <c r="I272" s="2">
        <v>17.863669999999999</v>
      </c>
      <c r="J272" s="3">
        <f t="shared" si="18"/>
        <v>-0.93393742719161288</v>
      </c>
      <c r="K272" s="2">
        <v>3.2781699999999998</v>
      </c>
      <c r="L272" s="2">
        <v>1.1801200000000001</v>
      </c>
      <c r="M272" s="3">
        <f t="shared" si="19"/>
        <v>-0.64000646702275965</v>
      </c>
    </row>
    <row r="273" spans="1:13" x14ac:dyDescent="0.2">
      <c r="A273" s="1" t="s">
        <v>13</v>
      </c>
      <c r="B273" s="1" t="s">
        <v>96</v>
      </c>
      <c r="C273" s="2">
        <v>7.9067400000000001</v>
      </c>
      <c r="D273" s="2">
        <v>252.19418999999999</v>
      </c>
      <c r="E273" s="3">
        <f t="shared" si="16"/>
        <v>30.89610256565917</v>
      </c>
      <c r="F273" s="2">
        <v>3953.0465600000002</v>
      </c>
      <c r="G273" s="2">
        <v>5760.3482000000004</v>
      </c>
      <c r="H273" s="3">
        <f t="shared" si="17"/>
        <v>0.45719209540501837</v>
      </c>
      <c r="I273" s="2">
        <v>5313.4021400000001</v>
      </c>
      <c r="J273" s="3">
        <f t="shared" si="18"/>
        <v>8.4116738809459024E-2</v>
      </c>
      <c r="K273" s="2">
        <v>3953.0465600000002</v>
      </c>
      <c r="L273" s="2">
        <v>5760.3482000000004</v>
      </c>
      <c r="M273" s="3">
        <f t="shared" si="19"/>
        <v>0.45719209540501837</v>
      </c>
    </row>
    <row r="274" spans="1:13" x14ac:dyDescent="0.2">
      <c r="A274" s="1" t="s">
        <v>12</v>
      </c>
      <c r="B274" s="1" t="s">
        <v>96</v>
      </c>
      <c r="C274" s="2">
        <v>0</v>
      </c>
      <c r="D274" s="2">
        <v>0</v>
      </c>
      <c r="E274" s="3" t="str">
        <f t="shared" si="16"/>
        <v/>
      </c>
      <c r="F274" s="2">
        <v>374.59944000000002</v>
      </c>
      <c r="G274" s="2">
        <v>307.07261999999997</v>
      </c>
      <c r="H274" s="3">
        <f t="shared" si="17"/>
        <v>-0.18026407086994056</v>
      </c>
      <c r="I274" s="2">
        <v>509.82344000000001</v>
      </c>
      <c r="J274" s="3">
        <f t="shared" si="18"/>
        <v>-0.39768830558281121</v>
      </c>
      <c r="K274" s="2">
        <v>374.59944000000002</v>
      </c>
      <c r="L274" s="2">
        <v>307.07261999999997</v>
      </c>
      <c r="M274" s="3">
        <f t="shared" si="19"/>
        <v>-0.18026407086994056</v>
      </c>
    </row>
    <row r="275" spans="1:13" x14ac:dyDescent="0.2">
      <c r="A275" s="1" t="s">
        <v>11</v>
      </c>
      <c r="B275" s="1" t="s">
        <v>96</v>
      </c>
      <c r="C275" s="2">
        <v>0</v>
      </c>
      <c r="D275" s="2">
        <v>3.8692899999999999</v>
      </c>
      <c r="E275" s="3" t="str">
        <f t="shared" si="16"/>
        <v/>
      </c>
      <c r="F275" s="2">
        <v>178.66619</v>
      </c>
      <c r="G275" s="2">
        <v>132.46008</v>
      </c>
      <c r="H275" s="3">
        <f t="shared" si="17"/>
        <v>-0.25861697728036848</v>
      </c>
      <c r="I275" s="2">
        <v>353.75286</v>
      </c>
      <c r="J275" s="3">
        <f t="shared" si="18"/>
        <v>-0.62555757146387458</v>
      </c>
      <c r="K275" s="2">
        <v>178.66619</v>
      </c>
      <c r="L275" s="2">
        <v>132.46008</v>
      </c>
      <c r="M275" s="3">
        <f t="shared" si="19"/>
        <v>-0.25861697728036848</v>
      </c>
    </row>
    <row r="276" spans="1:13" x14ac:dyDescent="0.2">
      <c r="A276" s="1" t="s">
        <v>10</v>
      </c>
      <c r="B276" s="1" t="s">
        <v>96</v>
      </c>
      <c r="C276" s="2">
        <v>32.229799999999997</v>
      </c>
      <c r="D276" s="2">
        <v>68.534850000000006</v>
      </c>
      <c r="E276" s="3">
        <f t="shared" si="16"/>
        <v>1.1264435398295989</v>
      </c>
      <c r="F276" s="2">
        <v>998.61640999999997</v>
      </c>
      <c r="G276" s="2">
        <v>2451.28802</v>
      </c>
      <c r="H276" s="3">
        <f t="shared" si="17"/>
        <v>1.4546842966459965</v>
      </c>
      <c r="I276" s="2">
        <v>2161.5950800000001</v>
      </c>
      <c r="J276" s="3">
        <f t="shared" si="18"/>
        <v>0.13401813442321497</v>
      </c>
      <c r="K276" s="2">
        <v>998.61640999999997</v>
      </c>
      <c r="L276" s="2">
        <v>2451.28802</v>
      </c>
      <c r="M276" s="3">
        <f t="shared" si="19"/>
        <v>1.4546842966459965</v>
      </c>
    </row>
    <row r="277" spans="1:13" x14ac:dyDescent="0.2">
      <c r="A277" s="1" t="s">
        <v>27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0.63600000000000001</v>
      </c>
      <c r="G277" s="2">
        <v>7.1549800000000001</v>
      </c>
      <c r="H277" s="3">
        <f t="shared" si="17"/>
        <v>10.249968553459119</v>
      </c>
      <c r="I277" s="2">
        <v>7.4934700000000003</v>
      </c>
      <c r="J277" s="3">
        <f t="shared" si="18"/>
        <v>-4.5171329170597851E-2</v>
      </c>
      <c r="K277" s="2">
        <v>0.63600000000000001</v>
      </c>
      <c r="L277" s="2">
        <v>7.1549800000000001</v>
      </c>
      <c r="M277" s="3">
        <f t="shared" si="19"/>
        <v>10.249968553459119</v>
      </c>
    </row>
    <row r="278" spans="1:13" x14ac:dyDescent="0.2">
      <c r="A278" s="1" t="s">
        <v>9</v>
      </c>
      <c r="B278" s="1" t="s">
        <v>96</v>
      </c>
      <c r="C278" s="2">
        <v>0</v>
      </c>
      <c r="D278" s="2">
        <v>142.54944</v>
      </c>
      <c r="E278" s="3" t="str">
        <f t="shared" si="16"/>
        <v/>
      </c>
      <c r="F278" s="2">
        <v>1996.7841900000001</v>
      </c>
      <c r="G278" s="2">
        <v>2205.1259599999998</v>
      </c>
      <c r="H278" s="3">
        <f t="shared" si="17"/>
        <v>0.10433865163966449</v>
      </c>
      <c r="I278" s="2">
        <v>1911.70389</v>
      </c>
      <c r="J278" s="3">
        <f t="shared" si="18"/>
        <v>0.15348719617869255</v>
      </c>
      <c r="K278" s="2">
        <v>1996.7841900000001</v>
      </c>
      <c r="L278" s="2">
        <v>2205.1259599999998</v>
      </c>
      <c r="M278" s="3">
        <f t="shared" si="19"/>
        <v>0.10433865163966449</v>
      </c>
    </row>
    <row r="279" spans="1:13" x14ac:dyDescent="0.2">
      <c r="A279" s="1" t="s">
        <v>8</v>
      </c>
      <c r="B279" s="1" t="s">
        <v>96</v>
      </c>
      <c r="C279" s="2">
        <v>115.47253000000001</v>
      </c>
      <c r="D279" s="2">
        <v>62.525790000000001</v>
      </c>
      <c r="E279" s="3">
        <f t="shared" si="16"/>
        <v>-0.45852238623333186</v>
      </c>
      <c r="F279" s="2">
        <v>1376.7965799999999</v>
      </c>
      <c r="G279" s="2">
        <v>2371.9483399999999</v>
      </c>
      <c r="H279" s="3">
        <f t="shared" si="17"/>
        <v>0.7228023184078507</v>
      </c>
      <c r="I279" s="2">
        <v>1947.4524100000001</v>
      </c>
      <c r="J279" s="3">
        <f t="shared" si="18"/>
        <v>0.21797499534276166</v>
      </c>
      <c r="K279" s="2">
        <v>1376.7965799999999</v>
      </c>
      <c r="L279" s="2">
        <v>2371.9483399999999</v>
      </c>
      <c r="M279" s="3">
        <f t="shared" si="19"/>
        <v>0.7228023184078507</v>
      </c>
    </row>
    <row r="280" spans="1:13" x14ac:dyDescent="0.2">
      <c r="A280" s="1" t="s">
        <v>7</v>
      </c>
      <c r="B280" s="1" t="s">
        <v>96</v>
      </c>
      <c r="C280" s="2">
        <v>0</v>
      </c>
      <c r="D280" s="2">
        <v>80.746930000000006</v>
      </c>
      <c r="E280" s="3" t="str">
        <f t="shared" si="16"/>
        <v/>
      </c>
      <c r="F280" s="2">
        <v>1834.71289</v>
      </c>
      <c r="G280" s="2">
        <v>1290.5486100000001</v>
      </c>
      <c r="H280" s="3">
        <f t="shared" si="17"/>
        <v>-0.29659369755667875</v>
      </c>
      <c r="I280" s="2">
        <v>1550.36535</v>
      </c>
      <c r="J280" s="3">
        <f t="shared" si="18"/>
        <v>-0.16758420200761059</v>
      </c>
      <c r="K280" s="2">
        <v>1834.71289</v>
      </c>
      <c r="L280" s="2">
        <v>1290.5486100000001</v>
      </c>
      <c r="M280" s="3">
        <f t="shared" si="19"/>
        <v>-0.29659369755667875</v>
      </c>
    </row>
    <row r="281" spans="1:13" x14ac:dyDescent="0.2">
      <c r="A281" s="1" t="s">
        <v>6</v>
      </c>
      <c r="B281" s="1" t="s">
        <v>96</v>
      </c>
      <c r="C281" s="2">
        <v>3.7825000000000002</v>
      </c>
      <c r="D281" s="2">
        <v>0.25940000000000002</v>
      </c>
      <c r="E281" s="3">
        <f t="shared" si="16"/>
        <v>-0.93142101784534037</v>
      </c>
      <c r="F281" s="2">
        <v>1324.7069200000001</v>
      </c>
      <c r="G281" s="2">
        <v>976.48932000000002</v>
      </c>
      <c r="H281" s="3">
        <f t="shared" si="17"/>
        <v>-0.26286387935529165</v>
      </c>
      <c r="I281" s="2">
        <v>1780.5211400000001</v>
      </c>
      <c r="J281" s="3">
        <f t="shared" si="18"/>
        <v>-0.45157106081874432</v>
      </c>
      <c r="K281" s="2">
        <v>1324.7069200000001</v>
      </c>
      <c r="L281" s="2">
        <v>976.48932000000002</v>
      </c>
      <c r="M281" s="3">
        <f t="shared" si="19"/>
        <v>-0.26286387935529165</v>
      </c>
    </row>
    <row r="282" spans="1:13" x14ac:dyDescent="0.2">
      <c r="A282" s="1" t="s">
        <v>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0.28764000000000001</v>
      </c>
      <c r="G282" s="2">
        <v>0</v>
      </c>
      <c r="H282" s="3">
        <f t="shared" si="17"/>
        <v>-1</v>
      </c>
      <c r="I282" s="2">
        <v>0</v>
      </c>
      <c r="J282" s="3" t="str">
        <f t="shared" si="18"/>
        <v/>
      </c>
      <c r="K282" s="2">
        <v>0.28764000000000001</v>
      </c>
      <c r="L282" s="2">
        <v>0</v>
      </c>
      <c r="M282" s="3">
        <f t="shared" si="19"/>
        <v>-1</v>
      </c>
    </row>
    <row r="283" spans="1:13" x14ac:dyDescent="0.2">
      <c r="A283" s="1" t="s">
        <v>4</v>
      </c>
      <c r="B283" s="1" t="s">
        <v>96</v>
      </c>
      <c r="C283" s="2">
        <v>17.619720000000001</v>
      </c>
      <c r="D283" s="2">
        <v>4.6363399999999997</v>
      </c>
      <c r="E283" s="3">
        <f t="shared" si="16"/>
        <v>-0.73686642012472392</v>
      </c>
      <c r="F283" s="2">
        <v>2734.5755399999998</v>
      </c>
      <c r="G283" s="2">
        <v>2664.1643300000001</v>
      </c>
      <c r="H283" s="3">
        <f t="shared" si="17"/>
        <v>-2.5748496967832768E-2</v>
      </c>
      <c r="I283" s="2">
        <v>3425.4833600000002</v>
      </c>
      <c r="J283" s="3">
        <f t="shared" si="18"/>
        <v>-0.22225156276923208</v>
      </c>
      <c r="K283" s="2">
        <v>2734.5755399999998</v>
      </c>
      <c r="L283" s="2">
        <v>2664.1643300000001</v>
      </c>
      <c r="M283" s="3">
        <f t="shared" si="19"/>
        <v>-2.5748496967832768E-2</v>
      </c>
    </row>
    <row r="284" spans="1:13" x14ac:dyDescent="0.2">
      <c r="A284" s="1" t="s">
        <v>3</v>
      </c>
      <c r="B284" s="1" t="s">
        <v>96</v>
      </c>
      <c r="C284" s="2">
        <v>426.49910999999997</v>
      </c>
      <c r="D284" s="2">
        <v>321.44123999999999</v>
      </c>
      <c r="E284" s="3">
        <f t="shared" si="16"/>
        <v>-0.2463261177731414</v>
      </c>
      <c r="F284" s="2">
        <v>13245.24833</v>
      </c>
      <c r="G284" s="2">
        <v>21989.602019999998</v>
      </c>
      <c r="H284" s="3">
        <f t="shared" si="17"/>
        <v>0.66018797625668957</v>
      </c>
      <c r="I284" s="2">
        <v>18370.471740000001</v>
      </c>
      <c r="J284" s="3">
        <f t="shared" si="18"/>
        <v>0.19700802087295766</v>
      </c>
      <c r="K284" s="2">
        <v>13245.24833</v>
      </c>
      <c r="L284" s="2">
        <v>21989.602019999998</v>
      </c>
      <c r="M284" s="3">
        <f t="shared" si="19"/>
        <v>0.66018797625668957</v>
      </c>
    </row>
    <row r="285" spans="1:13" x14ac:dyDescent="0.2">
      <c r="A285" s="1" t="s">
        <v>26</v>
      </c>
      <c r="B285" s="1" t="s">
        <v>96</v>
      </c>
      <c r="C285" s="2">
        <v>13.6</v>
      </c>
      <c r="D285" s="2">
        <v>20.596609999999998</v>
      </c>
      <c r="E285" s="3">
        <f t="shared" si="16"/>
        <v>0.51445661764705863</v>
      </c>
      <c r="F285" s="2">
        <v>210.50962000000001</v>
      </c>
      <c r="G285" s="2">
        <v>366.43561999999997</v>
      </c>
      <c r="H285" s="3">
        <f t="shared" si="17"/>
        <v>0.74070724178780978</v>
      </c>
      <c r="I285" s="2">
        <v>1182.0758800000001</v>
      </c>
      <c r="J285" s="3">
        <f t="shared" si="18"/>
        <v>-0.69000668552682087</v>
      </c>
      <c r="K285" s="2">
        <v>210.50962000000001</v>
      </c>
      <c r="L285" s="2">
        <v>366.43561999999997</v>
      </c>
      <c r="M285" s="3">
        <f t="shared" si="19"/>
        <v>0.74070724178780978</v>
      </c>
    </row>
    <row r="286" spans="1:13" x14ac:dyDescent="0.2">
      <c r="A286" s="1" t="s">
        <v>2</v>
      </c>
      <c r="B286" s="1" t="s">
        <v>96</v>
      </c>
      <c r="C286" s="2">
        <v>9.5126799999999996</v>
      </c>
      <c r="D286" s="2">
        <v>10.32959</v>
      </c>
      <c r="E286" s="3">
        <f t="shared" si="16"/>
        <v>8.5875904582094709E-2</v>
      </c>
      <c r="F286" s="2">
        <v>202.21986000000001</v>
      </c>
      <c r="G286" s="2">
        <v>119.74033</v>
      </c>
      <c r="H286" s="3">
        <f t="shared" si="17"/>
        <v>-0.4078705721584418</v>
      </c>
      <c r="I286" s="2">
        <v>212.50577000000001</v>
      </c>
      <c r="J286" s="3">
        <f t="shared" si="18"/>
        <v>-0.43653139394756202</v>
      </c>
      <c r="K286" s="2">
        <v>202.21986000000001</v>
      </c>
      <c r="L286" s="2">
        <v>119.74033</v>
      </c>
      <c r="M286" s="3">
        <f t="shared" si="19"/>
        <v>-0.4078705721584418</v>
      </c>
    </row>
    <row r="287" spans="1:13" x14ac:dyDescent="0.2">
      <c r="A287" s="1" t="s">
        <v>25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0</v>
      </c>
      <c r="J287" s="3" t="str">
        <f t="shared" si="18"/>
        <v/>
      </c>
      <c r="K287" s="2">
        <v>0</v>
      </c>
      <c r="L287" s="2">
        <v>0</v>
      </c>
      <c r="M287" s="3" t="str">
        <f t="shared" si="19"/>
        <v/>
      </c>
    </row>
    <row r="288" spans="1:13" x14ac:dyDescent="0.2">
      <c r="A288" s="1" t="s">
        <v>29</v>
      </c>
      <c r="B288" s="1" t="s">
        <v>96</v>
      </c>
      <c r="C288" s="2">
        <v>9.4105500000000006</v>
      </c>
      <c r="D288" s="2">
        <v>700.35522000000003</v>
      </c>
      <c r="E288" s="3">
        <f t="shared" si="16"/>
        <v>73.422347259193131</v>
      </c>
      <c r="F288" s="2">
        <v>48.82161</v>
      </c>
      <c r="G288" s="2">
        <v>2956.66516</v>
      </c>
      <c r="H288" s="3">
        <f t="shared" si="17"/>
        <v>59.560582905807493</v>
      </c>
      <c r="I288" s="2">
        <v>881.59725000000003</v>
      </c>
      <c r="J288" s="3">
        <f t="shared" si="18"/>
        <v>2.3537595086645289</v>
      </c>
      <c r="K288" s="2">
        <v>48.82161</v>
      </c>
      <c r="L288" s="2">
        <v>2956.66516</v>
      </c>
      <c r="M288" s="3">
        <f t="shared" si="19"/>
        <v>59.560582905807493</v>
      </c>
    </row>
    <row r="289" spans="1:13" x14ac:dyDescent="0.2">
      <c r="A289" s="6" t="s">
        <v>0</v>
      </c>
      <c r="B289" s="6" t="s">
        <v>96</v>
      </c>
      <c r="C289" s="5">
        <v>765.76408000000004</v>
      </c>
      <c r="D289" s="5">
        <v>2338.6031400000002</v>
      </c>
      <c r="E289" s="4">
        <f t="shared" si="16"/>
        <v>2.0539472940543257</v>
      </c>
      <c r="F289" s="5">
        <v>35152.640950000001</v>
      </c>
      <c r="G289" s="5">
        <v>50897.93333</v>
      </c>
      <c r="H289" s="4">
        <f t="shared" si="17"/>
        <v>0.44791207586353465</v>
      </c>
      <c r="I289" s="5">
        <v>56995.405189999998</v>
      </c>
      <c r="J289" s="4">
        <f t="shared" si="18"/>
        <v>-0.10698181440544996</v>
      </c>
      <c r="K289" s="5">
        <v>35152.640950000001</v>
      </c>
      <c r="L289" s="5">
        <v>50897.93333</v>
      </c>
      <c r="M289" s="4">
        <f t="shared" si="19"/>
        <v>0.44791207586353465</v>
      </c>
    </row>
    <row r="290" spans="1:13" x14ac:dyDescent="0.2">
      <c r="A290" s="1" t="s">
        <v>22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0.19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0.19</v>
      </c>
      <c r="M290" s="3" t="str">
        <f t="shared" si="19"/>
        <v/>
      </c>
    </row>
    <row r="291" spans="1:13" x14ac:dyDescent="0.2">
      <c r="A291" s="1" t="s">
        <v>21</v>
      </c>
      <c r="B291" s="1" t="s">
        <v>95</v>
      </c>
      <c r="C291" s="2">
        <v>0</v>
      </c>
      <c r="D291" s="2">
        <v>5.0461600000000004</v>
      </c>
      <c r="E291" s="3" t="str">
        <f t="shared" si="16"/>
        <v/>
      </c>
      <c r="F291" s="2">
        <v>45.863729999999997</v>
      </c>
      <c r="G291" s="2">
        <v>95.127740000000003</v>
      </c>
      <c r="H291" s="3">
        <f t="shared" si="17"/>
        <v>1.0741387584481248</v>
      </c>
      <c r="I291" s="2">
        <v>47.038440000000001</v>
      </c>
      <c r="J291" s="3">
        <f t="shared" si="18"/>
        <v>1.0223404517666825</v>
      </c>
      <c r="K291" s="2">
        <v>45.863729999999997</v>
      </c>
      <c r="L291" s="2">
        <v>95.127740000000003</v>
      </c>
      <c r="M291" s="3">
        <f t="shared" si="19"/>
        <v>1.0741387584481248</v>
      </c>
    </row>
    <row r="292" spans="1:13" x14ac:dyDescent="0.2">
      <c r="A292" s="1" t="s">
        <v>20</v>
      </c>
      <c r="B292" s="1" t="s">
        <v>95</v>
      </c>
      <c r="C292" s="2">
        <v>35.866770000000002</v>
      </c>
      <c r="D292" s="2">
        <v>0</v>
      </c>
      <c r="E292" s="3">
        <f t="shared" si="16"/>
        <v>-1</v>
      </c>
      <c r="F292" s="2">
        <v>381.03019999999998</v>
      </c>
      <c r="G292" s="2">
        <v>498.14589000000001</v>
      </c>
      <c r="H292" s="3">
        <f t="shared" si="17"/>
        <v>0.30736589908096534</v>
      </c>
      <c r="I292" s="2">
        <v>410.42905000000002</v>
      </c>
      <c r="J292" s="3">
        <f t="shared" si="18"/>
        <v>0.21371986217837158</v>
      </c>
      <c r="K292" s="2">
        <v>381.03019999999998</v>
      </c>
      <c r="L292" s="2">
        <v>498.14589000000001</v>
      </c>
      <c r="M292" s="3">
        <f t="shared" si="19"/>
        <v>0.30736589908096534</v>
      </c>
    </row>
    <row r="293" spans="1:13" x14ac:dyDescent="0.2">
      <c r="A293" s="1" t="s">
        <v>19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105.6053</v>
      </c>
      <c r="G293" s="2">
        <v>897.23692000000005</v>
      </c>
      <c r="H293" s="3">
        <f t="shared" si="17"/>
        <v>7.4961353265413759</v>
      </c>
      <c r="I293" s="2">
        <v>229.16091</v>
      </c>
      <c r="J293" s="3">
        <f t="shared" si="18"/>
        <v>2.9153140035968614</v>
      </c>
      <c r="K293" s="2">
        <v>105.6053</v>
      </c>
      <c r="L293" s="2">
        <v>897.23692000000005</v>
      </c>
      <c r="M293" s="3">
        <f t="shared" si="19"/>
        <v>7.4961353265413759</v>
      </c>
    </row>
    <row r="294" spans="1:13" x14ac:dyDescent="0.2">
      <c r="A294" s="1" t="s">
        <v>17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0.93379000000000001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0.93379000000000001</v>
      </c>
      <c r="L294" s="2">
        <v>0</v>
      </c>
      <c r="M294" s="3">
        <f t="shared" si="19"/>
        <v>-1</v>
      </c>
    </row>
    <row r="295" spans="1:13" x14ac:dyDescent="0.2">
      <c r="A295" s="1" t="s">
        <v>15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0</v>
      </c>
      <c r="M295" s="3" t="str">
        <f t="shared" si="19"/>
        <v/>
      </c>
    </row>
    <row r="296" spans="1:13" x14ac:dyDescent="0.2">
      <c r="A296" s="1" t="s">
        <v>14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2.2038600000000002</v>
      </c>
      <c r="G296" s="2">
        <v>5.1633500000000003</v>
      </c>
      <c r="H296" s="3">
        <f t="shared" si="17"/>
        <v>1.342866606771755</v>
      </c>
      <c r="I296" s="2">
        <v>0</v>
      </c>
      <c r="J296" s="3" t="str">
        <f t="shared" si="18"/>
        <v/>
      </c>
      <c r="K296" s="2">
        <v>2.2038600000000002</v>
      </c>
      <c r="L296" s="2">
        <v>5.1633500000000003</v>
      </c>
      <c r="M296" s="3">
        <f t="shared" si="19"/>
        <v>1.342866606771755</v>
      </c>
    </row>
    <row r="297" spans="1:13" x14ac:dyDescent="0.2">
      <c r="A297" s="1" t="s">
        <v>13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9.5188699999999997</v>
      </c>
      <c r="G297" s="2">
        <v>11.006640000000001</v>
      </c>
      <c r="H297" s="3">
        <f t="shared" si="17"/>
        <v>0.1562969133941321</v>
      </c>
      <c r="I297" s="2">
        <v>0</v>
      </c>
      <c r="J297" s="3" t="str">
        <f t="shared" si="18"/>
        <v/>
      </c>
      <c r="K297" s="2">
        <v>9.5188699999999997</v>
      </c>
      <c r="L297" s="2">
        <v>11.006640000000001</v>
      </c>
      <c r="M297" s="3">
        <f t="shared" si="19"/>
        <v>0.1562969133941321</v>
      </c>
    </row>
    <row r="298" spans="1:13" x14ac:dyDescent="0.2">
      <c r="A298" s="1" t="s">
        <v>12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2.2775599999999998</v>
      </c>
      <c r="H298" s="3" t="str">
        <f t="shared" si="17"/>
        <v/>
      </c>
      <c r="I298" s="2">
        <v>16.77675</v>
      </c>
      <c r="J298" s="3">
        <f t="shared" si="18"/>
        <v>-0.86424307449297388</v>
      </c>
      <c r="K298" s="2">
        <v>0</v>
      </c>
      <c r="L298" s="2">
        <v>2.2775599999999998</v>
      </c>
      <c r="M298" s="3" t="str">
        <f t="shared" si="19"/>
        <v/>
      </c>
    </row>
    <row r="299" spans="1:13" x14ac:dyDescent="0.2">
      <c r="A299" s="1" t="s">
        <v>11</v>
      </c>
      <c r="B299" s="1" t="s">
        <v>95</v>
      </c>
      <c r="C299" s="2">
        <v>0</v>
      </c>
      <c r="D299" s="2">
        <v>0.55916999999999994</v>
      </c>
      <c r="E299" s="3" t="str">
        <f t="shared" si="16"/>
        <v/>
      </c>
      <c r="F299" s="2">
        <v>0</v>
      </c>
      <c r="G299" s="2">
        <v>16.396339999999999</v>
      </c>
      <c r="H299" s="3" t="str">
        <f t="shared" si="17"/>
        <v/>
      </c>
      <c r="I299" s="2">
        <v>5.7133599999999998</v>
      </c>
      <c r="J299" s="3">
        <f t="shared" si="18"/>
        <v>1.8698244115546716</v>
      </c>
      <c r="K299" s="2">
        <v>0</v>
      </c>
      <c r="L299" s="2">
        <v>16.396339999999999</v>
      </c>
      <c r="M299" s="3" t="str">
        <f t="shared" si="19"/>
        <v/>
      </c>
    </row>
    <row r="300" spans="1:13" x14ac:dyDescent="0.2">
      <c r="A300" s="1" t="s">
        <v>10</v>
      </c>
      <c r="B300" s="1" t="s">
        <v>95</v>
      </c>
      <c r="C300" s="2">
        <v>0.66190000000000004</v>
      </c>
      <c r="D300" s="2">
        <v>0.19822000000000001</v>
      </c>
      <c r="E300" s="3">
        <f t="shared" si="16"/>
        <v>-0.70052878078259551</v>
      </c>
      <c r="F300" s="2">
        <v>59.499549999999999</v>
      </c>
      <c r="G300" s="2">
        <v>76.378190000000004</v>
      </c>
      <c r="H300" s="3">
        <f t="shared" si="17"/>
        <v>0.28367676730328228</v>
      </c>
      <c r="I300" s="2">
        <v>155.78274999999999</v>
      </c>
      <c r="J300" s="3">
        <f t="shared" si="18"/>
        <v>-0.50971343104419453</v>
      </c>
      <c r="K300" s="2">
        <v>59.499549999999999</v>
      </c>
      <c r="L300" s="2">
        <v>76.378190000000004</v>
      </c>
      <c r="M300" s="3">
        <f t="shared" si="19"/>
        <v>0.28367676730328228</v>
      </c>
    </row>
    <row r="301" spans="1:13" x14ac:dyDescent="0.2">
      <c r="A301" s="1" t="s">
        <v>27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8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33.497999999999998</v>
      </c>
      <c r="J302" s="3">
        <f t="shared" si="18"/>
        <v>-1</v>
      </c>
      <c r="K302" s="2">
        <v>0</v>
      </c>
      <c r="L302" s="2">
        <v>0</v>
      </c>
      <c r="M302" s="3" t="str">
        <f t="shared" si="19"/>
        <v/>
      </c>
    </row>
    <row r="303" spans="1:13" x14ac:dyDescent="0.2">
      <c r="A303" s="1" t="s">
        <v>7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1.2964500000000001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</v>
      </c>
      <c r="L303" s="2">
        <v>1.2964500000000001</v>
      </c>
      <c r="M303" s="3" t="str">
        <f t="shared" si="19"/>
        <v/>
      </c>
    </row>
    <row r="304" spans="1:13" x14ac:dyDescent="0.2">
      <c r="A304" s="1" t="s">
        <v>6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182.59392</v>
      </c>
      <c r="G304" s="2">
        <v>769.72145999999998</v>
      </c>
      <c r="H304" s="3">
        <f t="shared" si="17"/>
        <v>3.2154824213204911</v>
      </c>
      <c r="I304" s="2">
        <v>928.51369</v>
      </c>
      <c r="J304" s="3">
        <f t="shared" si="18"/>
        <v>-0.17101765080060372</v>
      </c>
      <c r="K304" s="2">
        <v>182.59392</v>
      </c>
      <c r="L304" s="2">
        <v>769.72145999999998</v>
      </c>
      <c r="M304" s="3">
        <f t="shared" si="19"/>
        <v>3.2154824213204911</v>
      </c>
    </row>
    <row r="305" spans="1:13" x14ac:dyDescent="0.2">
      <c r="A305" s="1" t="s">
        <v>4</v>
      </c>
      <c r="B305" s="1" t="s">
        <v>95</v>
      </c>
      <c r="C305" s="2">
        <v>1.34111</v>
      </c>
      <c r="D305" s="2">
        <v>0</v>
      </c>
      <c r="E305" s="3">
        <f t="shared" si="16"/>
        <v>-1</v>
      </c>
      <c r="F305" s="2">
        <v>32.999639999999999</v>
      </c>
      <c r="G305" s="2">
        <v>21.816199999999998</v>
      </c>
      <c r="H305" s="3">
        <f t="shared" si="17"/>
        <v>-0.33889581825741133</v>
      </c>
      <c r="I305" s="2">
        <v>27.152419999999999</v>
      </c>
      <c r="J305" s="3">
        <f t="shared" si="18"/>
        <v>-0.19652833891049126</v>
      </c>
      <c r="K305" s="2">
        <v>32.999639999999999</v>
      </c>
      <c r="L305" s="2">
        <v>21.816199999999998</v>
      </c>
      <c r="M305" s="3">
        <f t="shared" si="19"/>
        <v>-0.33889581825741133</v>
      </c>
    </row>
    <row r="306" spans="1:13" x14ac:dyDescent="0.2">
      <c r="A306" s="1" t="s">
        <v>2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3.2124199999999998</v>
      </c>
      <c r="G306" s="2">
        <v>0.58499000000000001</v>
      </c>
      <c r="H306" s="3">
        <f t="shared" si="17"/>
        <v>-0.81789741067481836</v>
      </c>
      <c r="I306" s="2">
        <v>4.7039999999999998E-2</v>
      </c>
      <c r="J306" s="3">
        <f t="shared" si="18"/>
        <v>11.436011904761905</v>
      </c>
      <c r="K306" s="2">
        <v>3.2124199999999998</v>
      </c>
      <c r="L306" s="2">
        <v>0.58499000000000001</v>
      </c>
      <c r="M306" s="3">
        <f t="shared" si="19"/>
        <v>-0.81789741067481836</v>
      </c>
    </row>
    <row r="307" spans="1:13" x14ac:dyDescent="0.2">
      <c r="A307" s="6" t="s">
        <v>0</v>
      </c>
      <c r="B307" s="6" t="s">
        <v>95</v>
      </c>
      <c r="C307" s="5">
        <v>37.869779999999999</v>
      </c>
      <c r="D307" s="5">
        <v>5.8035500000000004</v>
      </c>
      <c r="E307" s="4">
        <f t="shared" si="16"/>
        <v>-0.8467498358849721</v>
      </c>
      <c r="F307" s="5">
        <v>823.46127999999999</v>
      </c>
      <c r="G307" s="5">
        <v>2395.3417300000001</v>
      </c>
      <c r="H307" s="4">
        <f t="shared" si="17"/>
        <v>1.9088698985336627</v>
      </c>
      <c r="I307" s="5">
        <v>1854.11241</v>
      </c>
      <c r="J307" s="4">
        <f t="shared" si="18"/>
        <v>0.29190750090497497</v>
      </c>
      <c r="K307" s="5">
        <v>823.46127999999999</v>
      </c>
      <c r="L307" s="5">
        <v>2395.3417300000001</v>
      </c>
      <c r="M307" s="4">
        <f t="shared" si="19"/>
        <v>1.9088698985336627</v>
      </c>
    </row>
    <row r="308" spans="1:13" x14ac:dyDescent="0.2">
      <c r="A308" s="1" t="s">
        <v>22</v>
      </c>
      <c r="B308" s="1" t="s">
        <v>94</v>
      </c>
      <c r="C308" s="2">
        <v>0</v>
      </c>
      <c r="D308" s="2">
        <v>0</v>
      </c>
      <c r="E308" s="3" t="str">
        <f t="shared" si="16"/>
        <v/>
      </c>
      <c r="F308" s="2">
        <v>51.990430000000003</v>
      </c>
      <c r="G308" s="2">
        <v>37.5</v>
      </c>
      <c r="H308" s="3">
        <f t="shared" si="17"/>
        <v>-0.27871340937168632</v>
      </c>
      <c r="I308" s="2">
        <v>170.23419999999999</v>
      </c>
      <c r="J308" s="3">
        <f t="shared" si="18"/>
        <v>-0.77971523935848375</v>
      </c>
      <c r="K308" s="2">
        <v>51.990430000000003</v>
      </c>
      <c r="L308" s="2">
        <v>37.5</v>
      </c>
      <c r="M308" s="3">
        <f t="shared" si="19"/>
        <v>-0.27871340937168632</v>
      </c>
    </row>
    <row r="309" spans="1:13" x14ac:dyDescent="0.2">
      <c r="A309" s="1" t="s">
        <v>21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180.26468</v>
      </c>
      <c r="G309" s="2">
        <v>40.371859999999998</v>
      </c>
      <c r="H309" s="3">
        <f t="shared" si="17"/>
        <v>-0.7760412078505895</v>
      </c>
      <c r="I309" s="2">
        <v>1.4177200000000001</v>
      </c>
      <c r="J309" s="3">
        <f t="shared" si="18"/>
        <v>27.476610332082494</v>
      </c>
      <c r="K309" s="2">
        <v>180.26468</v>
      </c>
      <c r="L309" s="2">
        <v>40.371859999999998</v>
      </c>
      <c r="M309" s="3">
        <f t="shared" si="19"/>
        <v>-0.7760412078505895</v>
      </c>
    </row>
    <row r="310" spans="1:13" x14ac:dyDescent="0.2">
      <c r="A310" s="1" t="s">
        <v>20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15.2294</v>
      </c>
      <c r="G310" s="2">
        <v>5.4126099999999999</v>
      </c>
      <c r="H310" s="3">
        <f t="shared" si="17"/>
        <v>-0.64459466558104717</v>
      </c>
      <c r="I310" s="2">
        <v>113.27007999999999</v>
      </c>
      <c r="J310" s="3">
        <f t="shared" si="18"/>
        <v>-0.95221500682263138</v>
      </c>
      <c r="K310" s="2">
        <v>15.2294</v>
      </c>
      <c r="L310" s="2">
        <v>5.4126099999999999</v>
      </c>
      <c r="M310" s="3">
        <f t="shared" si="19"/>
        <v>-0.64459466558104717</v>
      </c>
    </row>
    <row r="311" spans="1:13" x14ac:dyDescent="0.2">
      <c r="A311" s="1" t="s">
        <v>19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18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1" t="s">
        <v>17</v>
      </c>
      <c r="B313" s="1" t="s">
        <v>94</v>
      </c>
      <c r="C313" s="2">
        <v>0</v>
      </c>
      <c r="D313" s="2">
        <v>0</v>
      </c>
      <c r="E313" s="3" t="str">
        <f t="shared" si="16"/>
        <v/>
      </c>
      <c r="F313" s="2">
        <v>0.3</v>
      </c>
      <c r="G313" s="2">
        <v>2.2207400000000002</v>
      </c>
      <c r="H313" s="3">
        <f t="shared" si="17"/>
        <v>6.4024666666666672</v>
      </c>
      <c r="I313" s="2">
        <v>46.733899999999998</v>
      </c>
      <c r="J313" s="3">
        <f t="shared" si="18"/>
        <v>-0.95248117533524912</v>
      </c>
      <c r="K313" s="2">
        <v>0.3</v>
      </c>
      <c r="L313" s="2">
        <v>2.2207400000000002</v>
      </c>
      <c r="M313" s="3">
        <f t="shared" si="19"/>
        <v>6.4024666666666672</v>
      </c>
    </row>
    <row r="314" spans="1:13" x14ac:dyDescent="0.2">
      <c r="A314" s="1" t="s">
        <v>16</v>
      </c>
      <c r="B314" s="1" t="s">
        <v>94</v>
      </c>
      <c r="C314" s="2">
        <v>0</v>
      </c>
      <c r="D314" s="2">
        <v>0</v>
      </c>
      <c r="E314" s="3" t="str">
        <f t="shared" ref="E314:E376" si="20">IF(C314=0,"",(D314/C314-1))</f>
        <v/>
      </c>
      <c r="F314" s="2">
        <v>0</v>
      </c>
      <c r="G314" s="2">
        <v>0</v>
      </c>
      <c r="H314" s="3" t="str">
        <f t="shared" ref="H314:H376" si="21">IF(F314=0,"",(G314/F314-1))</f>
        <v/>
      </c>
      <c r="I314" s="2">
        <v>0</v>
      </c>
      <c r="J314" s="3" t="str">
        <f t="shared" ref="J314:J376" si="22">IF(I314=0,"",(G314/I314-1))</f>
        <v/>
      </c>
      <c r="K314" s="2">
        <v>0</v>
      </c>
      <c r="L314" s="2">
        <v>0</v>
      </c>
      <c r="M314" s="3" t="str">
        <f t="shared" ref="M314:M376" si="23">IF(K314=0,"",(L314/K314-1))</f>
        <v/>
      </c>
    </row>
    <row r="315" spans="1:13" x14ac:dyDescent="0.2">
      <c r="A315" s="1" t="s">
        <v>14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43.494720000000001</v>
      </c>
      <c r="G315" s="2">
        <v>0</v>
      </c>
      <c r="H315" s="3">
        <f t="shared" si="21"/>
        <v>-1</v>
      </c>
      <c r="I315" s="2">
        <v>0</v>
      </c>
      <c r="J315" s="3" t="str">
        <f t="shared" si="22"/>
        <v/>
      </c>
      <c r="K315" s="2">
        <v>43.494720000000001</v>
      </c>
      <c r="L315" s="2">
        <v>0</v>
      </c>
      <c r="M315" s="3">
        <f t="shared" si="23"/>
        <v>-1</v>
      </c>
    </row>
    <row r="316" spans="1:13" x14ac:dyDescent="0.2">
      <c r="A316" s="1" t="s">
        <v>13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7.3112599999999999</v>
      </c>
      <c r="G316" s="2">
        <v>0</v>
      </c>
      <c r="H316" s="3">
        <f t="shared" si="21"/>
        <v>-1</v>
      </c>
      <c r="I316" s="2">
        <v>41.329880000000003</v>
      </c>
      <c r="J316" s="3">
        <f t="shared" si="22"/>
        <v>-1</v>
      </c>
      <c r="K316" s="2">
        <v>7.3112599999999999</v>
      </c>
      <c r="L316" s="2">
        <v>0</v>
      </c>
      <c r="M316" s="3">
        <f t="shared" si="23"/>
        <v>-1</v>
      </c>
    </row>
    <row r="317" spans="1:13" x14ac:dyDescent="0.2">
      <c r="A317" s="1" t="s">
        <v>12</v>
      </c>
      <c r="B317" s="1" t="s">
        <v>94</v>
      </c>
      <c r="C317" s="2">
        <v>17.9025</v>
      </c>
      <c r="D317" s="2">
        <v>28.52</v>
      </c>
      <c r="E317" s="3">
        <f t="shared" si="20"/>
        <v>0.59307359307359309</v>
      </c>
      <c r="F317" s="2">
        <v>249.65291999999999</v>
      </c>
      <c r="G317" s="2">
        <v>259.14999999999998</v>
      </c>
      <c r="H317" s="3">
        <f t="shared" si="21"/>
        <v>3.8041133266135896E-2</v>
      </c>
      <c r="I317" s="2">
        <v>223.26080999999999</v>
      </c>
      <c r="J317" s="3">
        <f t="shared" si="22"/>
        <v>0.16075006625659016</v>
      </c>
      <c r="K317" s="2">
        <v>249.65291999999999</v>
      </c>
      <c r="L317" s="2">
        <v>259.14999999999998</v>
      </c>
      <c r="M317" s="3">
        <f t="shared" si="23"/>
        <v>3.8041133266135896E-2</v>
      </c>
    </row>
    <row r="318" spans="1:13" x14ac:dyDescent="0.2">
      <c r="A318" s="1" t="s">
        <v>11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18.038209999999999</v>
      </c>
      <c r="H318" s="3" t="str">
        <f t="shared" si="21"/>
        <v/>
      </c>
      <c r="I318" s="2">
        <v>23.403939999999999</v>
      </c>
      <c r="J318" s="3">
        <f t="shared" si="22"/>
        <v>-0.22926609793051933</v>
      </c>
      <c r="K318" s="2">
        <v>0</v>
      </c>
      <c r="L318" s="2">
        <v>18.038209999999999</v>
      </c>
      <c r="M318" s="3" t="str">
        <f t="shared" si="23"/>
        <v/>
      </c>
    </row>
    <row r="319" spans="1:13" x14ac:dyDescent="0.2">
      <c r="A319" s="1" t="s">
        <v>10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44.165460000000003</v>
      </c>
      <c r="G319" s="2">
        <v>376.52240999999998</v>
      </c>
      <c r="H319" s="3">
        <f t="shared" si="21"/>
        <v>7.5252686148859294</v>
      </c>
      <c r="I319" s="2">
        <v>521.92834000000005</v>
      </c>
      <c r="J319" s="3">
        <f t="shared" si="22"/>
        <v>-0.2785936667091119</v>
      </c>
      <c r="K319" s="2">
        <v>44.165460000000003</v>
      </c>
      <c r="L319" s="2">
        <v>376.52240999999998</v>
      </c>
      <c r="M319" s="3">
        <f t="shared" si="23"/>
        <v>7.5252686148859294</v>
      </c>
    </row>
    <row r="320" spans="1:13" x14ac:dyDescent="0.2">
      <c r="A320" s="1" t="s">
        <v>27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</v>
      </c>
      <c r="H320" s="3" t="str">
        <f t="shared" si="21"/>
        <v/>
      </c>
      <c r="I320" s="2">
        <v>1.93018</v>
      </c>
      <c r="J320" s="3">
        <f t="shared" si="22"/>
        <v>-1</v>
      </c>
      <c r="K320" s="2">
        <v>0</v>
      </c>
      <c r="L320" s="2">
        <v>0</v>
      </c>
      <c r="M320" s="3" t="str">
        <f t="shared" si="23"/>
        <v/>
      </c>
    </row>
    <row r="321" spans="1:13" x14ac:dyDescent="0.2">
      <c r="A321" s="1" t="s">
        <v>9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468.77859999999998</v>
      </c>
      <c r="G321" s="2">
        <v>245.69177999999999</v>
      </c>
      <c r="H321" s="3">
        <f t="shared" si="21"/>
        <v>-0.47588951372780242</v>
      </c>
      <c r="I321" s="2">
        <v>541.69370000000004</v>
      </c>
      <c r="J321" s="3">
        <f t="shared" si="22"/>
        <v>-0.5464378116267552</v>
      </c>
      <c r="K321" s="2">
        <v>468.77859999999998</v>
      </c>
      <c r="L321" s="2">
        <v>245.69177999999999</v>
      </c>
      <c r="M321" s="3">
        <f t="shared" si="23"/>
        <v>-0.47588951372780242</v>
      </c>
    </row>
    <row r="322" spans="1:13" x14ac:dyDescent="0.2">
      <c r="A322" s="1" t="s">
        <v>8</v>
      </c>
      <c r="B322" s="1" t="s">
        <v>94</v>
      </c>
      <c r="C322" s="2">
        <v>71.989999999999995</v>
      </c>
      <c r="D322" s="2">
        <v>0</v>
      </c>
      <c r="E322" s="3">
        <f t="shared" si="20"/>
        <v>-1</v>
      </c>
      <c r="F322" s="2">
        <v>97.39</v>
      </c>
      <c r="G322" s="2">
        <v>0</v>
      </c>
      <c r="H322" s="3">
        <f t="shared" si="21"/>
        <v>-1</v>
      </c>
      <c r="I322" s="2">
        <v>9.15733</v>
      </c>
      <c r="J322" s="3">
        <f t="shared" si="22"/>
        <v>-1</v>
      </c>
      <c r="K322" s="2">
        <v>97.39</v>
      </c>
      <c r="L322" s="2">
        <v>0</v>
      </c>
      <c r="M322" s="3">
        <f t="shared" si="23"/>
        <v>-1</v>
      </c>
    </row>
    <row r="323" spans="1:13" x14ac:dyDescent="0.2">
      <c r="A323" s="1" t="s">
        <v>7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72.699640000000002</v>
      </c>
      <c r="G323" s="2">
        <v>110.80494</v>
      </c>
      <c r="H323" s="3">
        <f t="shared" si="21"/>
        <v>0.52414702466202034</v>
      </c>
      <c r="I323" s="2">
        <v>100.51649999999999</v>
      </c>
      <c r="J323" s="3">
        <f t="shared" si="22"/>
        <v>0.10235573264090969</v>
      </c>
      <c r="K323" s="2">
        <v>72.699640000000002</v>
      </c>
      <c r="L323" s="2">
        <v>110.80494</v>
      </c>
      <c r="M323" s="3">
        <f t="shared" si="23"/>
        <v>0.52414702466202034</v>
      </c>
    </row>
    <row r="324" spans="1:13" x14ac:dyDescent="0.2">
      <c r="A324" s="1" t="s">
        <v>6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55.060589999999998</v>
      </c>
      <c r="G324" s="2">
        <v>127.54622999999999</v>
      </c>
      <c r="H324" s="3">
        <f t="shared" si="21"/>
        <v>1.3164704555472433</v>
      </c>
      <c r="I324" s="2">
        <v>38.684249999999999</v>
      </c>
      <c r="J324" s="3">
        <f t="shared" si="22"/>
        <v>2.2971100641734039</v>
      </c>
      <c r="K324" s="2">
        <v>55.060589999999998</v>
      </c>
      <c r="L324" s="2">
        <v>127.54622999999999</v>
      </c>
      <c r="M324" s="3">
        <f t="shared" si="23"/>
        <v>1.3164704555472433</v>
      </c>
    </row>
    <row r="325" spans="1:13" x14ac:dyDescent="0.2">
      <c r="A325" s="1" t="s">
        <v>5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0</v>
      </c>
      <c r="L325" s="2">
        <v>0</v>
      </c>
      <c r="M325" s="3" t="str">
        <f t="shared" si="23"/>
        <v/>
      </c>
    </row>
    <row r="326" spans="1:13" x14ac:dyDescent="0.2">
      <c r="A326" s="1" t="s">
        <v>4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0.192</v>
      </c>
      <c r="G326" s="2">
        <v>0</v>
      </c>
      <c r="H326" s="3">
        <f t="shared" si="21"/>
        <v>-1</v>
      </c>
      <c r="I326" s="2">
        <v>0</v>
      </c>
      <c r="J326" s="3" t="str">
        <f t="shared" si="22"/>
        <v/>
      </c>
      <c r="K326" s="2">
        <v>0.192</v>
      </c>
      <c r="L326" s="2">
        <v>0</v>
      </c>
      <c r="M326" s="3">
        <f t="shared" si="23"/>
        <v>-1</v>
      </c>
    </row>
    <row r="327" spans="1:13" x14ac:dyDescent="0.2">
      <c r="A327" s="1" t="s">
        <v>3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51.49127</v>
      </c>
      <c r="J327" s="3">
        <f t="shared" si="22"/>
        <v>-1</v>
      </c>
      <c r="K327" s="2">
        <v>0</v>
      </c>
      <c r="L327" s="2">
        <v>0</v>
      </c>
      <c r="M327" s="3" t="str">
        <f t="shared" si="23"/>
        <v/>
      </c>
    </row>
    <row r="328" spans="1:13" x14ac:dyDescent="0.2">
      <c r="A328" s="1" t="s">
        <v>2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0</v>
      </c>
      <c r="M328" s="3" t="str">
        <f t="shared" si="23"/>
        <v/>
      </c>
    </row>
    <row r="329" spans="1:13" x14ac:dyDescent="0.2">
      <c r="A329" s="1" t="s">
        <v>25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23.75</v>
      </c>
      <c r="G329" s="2">
        <v>11.875</v>
      </c>
      <c r="H329" s="3">
        <f t="shared" si="21"/>
        <v>-0.5</v>
      </c>
      <c r="I329" s="2">
        <v>80.631249999999994</v>
      </c>
      <c r="J329" s="3">
        <f t="shared" si="22"/>
        <v>-0.8527245949926362</v>
      </c>
      <c r="K329" s="2">
        <v>23.75</v>
      </c>
      <c r="L329" s="2">
        <v>11.875</v>
      </c>
      <c r="M329" s="3">
        <f t="shared" si="23"/>
        <v>-0.5</v>
      </c>
    </row>
    <row r="330" spans="1:13" x14ac:dyDescent="0.2">
      <c r="A330" s="1" t="s">
        <v>29</v>
      </c>
      <c r="B330" s="1" t="s">
        <v>94</v>
      </c>
      <c r="C330" s="2">
        <v>0</v>
      </c>
      <c r="D330" s="2">
        <v>0</v>
      </c>
      <c r="E330" s="3" t="str">
        <f t="shared" si="20"/>
        <v/>
      </c>
      <c r="F330" s="2">
        <v>63.2</v>
      </c>
      <c r="G330" s="2">
        <v>186.59261000000001</v>
      </c>
      <c r="H330" s="3">
        <f t="shared" si="21"/>
        <v>1.9524147151898732</v>
      </c>
      <c r="I330" s="2">
        <v>338.89179000000001</v>
      </c>
      <c r="J330" s="3">
        <f t="shared" si="22"/>
        <v>-0.44940356920419933</v>
      </c>
      <c r="K330" s="2">
        <v>63.2</v>
      </c>
      <c r="L330" s="2">
        <v>186.59261000000001</v>
      </c>
      <c r="M330" s="3">
        <f t="shared" si="23"/>
        <v>1.9524147151898732</v>
      </c>
    </row>
    <row r="331" spans="1:13" x14ac:dyDescent="0.2">
      <c r="A331" s="6" t="s">
        <v>0</v>
      </c>
      <c r="B331" s="6" t="s">
        <v>94</v>
      </c>
      <c r="C331" s="5">
        <v>89.892499999999998</v>
      </c>
      <c r="D331" s="5">
        <v>28.52</v>
      </c>
      <c r="E331" s="4">
        <f t="shared" si="20"/>
        <v>-0.68273215229301665</v>
      </c>
      <c r="F331" s="5">
        <v>1373.4797000000001</v>
      </c>
      <c r="G331" s="5">
        <v>1421.72639</v>
      </c>
      <c r="H331" s="4">
        <f t="shared" si="21"/>
        <v>3.5127341161285353E-2</v>
      </c>
      <c r="I331" s="5">
        <v>2304.5751399999999</v>
      </c>
      <c r="J331" s="4">
        <f t="shared" si="22"/>
        <v>-0.38308525275509131</v>
      </c>
      <c r="K331" s="5">
        <v>1373.4797000000001</v>
      </c>
      <c r="L331" s="5">
        <v>1421.72639</v>
      </c>
      <c r="M331" s="4">
        <f t="shared" si="23"/>
        <v>3.5127341161285353E-2</v>
      </c>
    </row>
    <row r="332" spans="1:13" x14ac:dyDescent="0.2">
      <c r="A332" s="1" t="s">
        <v>21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17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14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0</v>
      </c>
      <c r="M334" s="3" t="str">
        <f t="shared" si="23"/>
        <v/>
      </c>
    </row>
    <row r="335" spans="1:13" x14ac:dyDescent="0.2">
      <c r="A335" s="1" t="s">
        <v>13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10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9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27.431519999999999</v>
      </c>
      <c r="J337" s="3">
        <f t="shared" si="22"/>
        <v>-1</v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8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6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4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6" t="s">
        <v>0</v>
      </c>
      <c r="B341" s="6" t="s">
        <v>93</v>
      </c>
      <c r="C341" s="5">
        <v>0</v>
      </c>
      <c r="D341" s="5">
        <v>0</v>
      </c>
      <c r="E341" s="4" t="str">
        <f t="shared" si="20"/>
        <v/>
      </c>
      <c r="F341" s="5">
        <v>0</v>
      </c>
      <c r="G341" s="5">
        <v>0</v>
      </c>
      <c r="H341" s="4" t="str">
        <f t="shared" si="21"/>
        <v/>
      </c>
      <c r="I341" s="5">
        <v>27.431519999999999</v>
      </c>
      <c r="J341" s="4">
        <f t="shared" si="22"/>
        <v>-1</v>
      </c>
      <c r="K341" s="5">
        <v>0</v>
      </c>
      <c r="L341" s="5">
        <v>0</v>
      </c>
      <c r="M341" s="4" t="str">
        <f t="shared" si="23"/>
        <v/>
      </c>
    </row>
    <row r="342" spans="1:13" x14ac:dyDescent="0.2">
      <c r="A342" s="1" t="s">
        <v>22</v>
      </c>
      <c r="B342" s="1" t="s">
        <v>92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">
      <c r="A343" s="1" t="s">
        <v>21</v>
      </c>
      <c r="B343" s="1" t="s">
        <v>92</v>
      </c>
      <c r="C343" s="2">
        <v>29.980049999999999</v>
      </c>
      <c r="D343" s="2">
        <v>57.893590000000003</v>
      </c>
      <c r="E343" s="3">
        <f t="shared" si="20"/>
        <v>0.93107049521264984</v>
      </c>
      <c r="F343" s="2">
        <v>1868.1444899999999</v>
      </c>
      <c r="G343" s="2">
        <v>2721.99116</v>
      </c>
      <c r="H343" s="3">
        <f t="shared" si="21"/>
        <v>0.4570560117649145</v>
      </c>
      <c r="I343" s="2">
        <v>2258.0432500000002</v>
      </c>
      <c r="J343" s="3">
        <f t="shared" si="22"/>
        <v>0.20546458089321362</v>
      </c>
      <c r="K343" s="2">
        <v>1868.1444899999999</v>
      </c>
      <c r="L343" s="2">
        <v>2721.99116</v>
      </c>
      <c r="M343" s="3">
        <f t="shared" si="23"/>
        <v>0.4570560117649145</v>
      </c>
    </row>
    <row r="344" spans="1:13" x14ac:dyDescent="0.2">
      <c r="A344" s="1" t="s">
        <v>20</v>
      </c>
      <c r="B344" s="1" t="s">
        <v>92</v>
      </c>
      <c r="C344" s="2">
        <v>0</v>
      </c>
      <c r="D344" s="2">
        <v>0</v>
      </c>
      <c r="E344" s="3" t="str">
        <f t="shared" si="20"/>
        <v/>
      </c>
      <c r="F344" s="2">
        <v>1660.6678999999999</v>
      </c>
      <c r="G344" s="2">
        <v>2990.32557</v>
      </c>
      <c r="H344" s="3">
        <f t="shared" si="21"/>
        <v>0.80067644470035226</v>
      </c>
      <c r="I344" s="2">
        <v>2514.3367899999998</v>
      </c>
      <c r="J344" s="3">
        <f t="shared" si="22"/>
        <v>0.18930987363868623</v>
      </c>
      <c r="K344" s="2">
        <v>1660.6678999999999</v>
      </c>
      <c r="L344" s="2">
        <v>2990.32557</v>
      </c>
      <c r="M344" s="3">
        <f t="shared" si="23"/>
        <v>0.80067644470035226</v>
      </c>
    </row>
    <row r="345" spans="1:13" x14ac:dyDescent="0.2">
      <c r="A345" s="1" t="s">
        <v>19</v>
      </c>
      <c r="B345" s="1" t="s">
        <v>92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18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17</v>
      </c>
      <c r="B347" s="1" t="s">
        <v>92</v>
      </c>
      <c r="C347" s="2">
        <v>0</v>
      </c>
      <c r="D347" s="2">
        <v>0</v>
      </c>
      <c r="E347" s="3" t="str">
        <f t="shared" si="20"/>
        <v/>
      </c>
      <c r="F347" s="2">
        <v>8.7450500000000009</v>
      </c>
      <c r="G347" s="2">
        <v>20.291589999999999</v>
      </c>
      <c r="H347" s="3">
        <f t="shared" si="21"/>
        <v>1.3203515131417198</v>
      </c>
      <c r="I347" s="2">
        <v>14.581020000000001</v>
      </c>
      <c r="J347" s="3">
        <f t="shared" si="22"/>
        <v>0.39164406879628433</v>
      </c>
      <c r="K347" s="2">
        <v>8.7450500000000009</v>
      </c>
      <c r="L347" s="2">
        <v>20.291589999999999</v>
      </c>
      <c r="M347" s="3">
        <f t="shared" si="23"/>
        <v>1.3203515131417198</v>
      </c>
    </row>
    <row r="348" spans="1:13" x14ac:dyDescent="0.2">
      <c r="A348" s="1" t="s">
        <v>13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0.05</v>
      </c>
      <c r="J348" s="3">
        <f t="shared" si="22"/>
        <v>-1</v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12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338.33654999999999</v>
      </c>
      <c r="G349" s="2">
        <v>703.83024</v>
      </c>
      <c r="H349" s="3">
        <f t="shared" si="21"/>
        <v>1.0802666457407573</v>
      </c>
      <c r="I349" s="2">
        <v>653.26715999999999</v>
      </c>
      <c r="J349" s="3">
        <f t="shared" si="22"/>
        <v>7.7400308933331274E-2</v>
      </c>
      <c r="K349" s="2">
        <v>338.33654999999999</v>
      </c>
      <c r="L349" s="2">
        <v>703.83024</v>
      </c>
      <c r="M349" s="3">
        <f t="shared" si="23"/>
        <v>1.0802666457407573</v>
      </c>
    </row>
    <row r="350" spans="1:13" x14ac:dyDescent="0.2">
      <c r="A350" s="1" t="s">
        <v>11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0.88802999999999999</v>
      </c>
      <c r="G350" s="2">
        <v>0</v>
      </c>
      <c r="H350" s="3">
        <f t="shared" si="21"/>
        <v>-1</v>
      </c>
      <c r="I350" s="2">
        <v>0</v>
      </c>
      <c r="J350" s="3" t="str">
        <f t="shared" si="22"/>
        <v/>
      </c>
      <c r="K350" s="2">
        <v>0.88802999999999999</v>
      </c>
      <c r="L350" s="2">
        <v>0</v>
      </c>
      <c r="M350" s="3">
        <f t="shared" si="23"/>
        <v>-1</v>
      </c>
    </row>
    <row r="351" spans="1:13" x14ac:dyDescent="0.2">
      <c r="A351" s="1" t="s">
        <v>10</v>
      </c>
      <c r="B351" s="1" t="s">
        <v>92</v>
      </c>
      <c r="C351" s="2">
        <v>3.1009999999999999E-2</v>
      </c>
      <c r="D351" s="2">
        <v>0</v>
      </c>
      <c r="E351" s="3">
        <f t="shared" si="20"/>
        <v>-1</v>
      </c>
      <c r="F351" s="2">
        <v>3.1009999999999999E-2</v>
      </c>
      <c r="G351" s="2">
        <v>0</v>
      </c>
      <c r="H351" s="3">
        <f t="shared" si="21"/>
        <v>-1</v>
      </c>
      <c r="I351" s="2">
        <v>11.147959999999999</v>
      </c>
      <c r="J351" s="3">
        <f t="shared" si="22"/>
        <v>-1</v>
      </c>
      <c r="K351" s="2">
        <v>3.1009999999999999E-2</v>
      </c>
      <c r="L351" s="2">
        <v>0</v>
      </c>
      <c r="M351" s="3">
        <f t="shared" si="23"/>
        <v>-1</v>
      </c>
    </row>
    <row r="352" spans="1:13" x14ac:dyDescent="0.2">
      <c r="A352" s="1" t="s">
        <v>9</v>
      </c>
      <c r="B352" s="1" t="s">
        <v>92</v>
      </c>
      <c r="C352" s="2">
        <v>18.34074</v>
      </c>
      <c r="D352" s="2">
        <v>316.86838999999998</v>
      </c>
      <c r="E352" s="3">
        <f t="shared" si="20"/>
        <v>16.276750556411571</v>
      </c>
      <c r="F352" s="2">
        <v>1893.9060300000001</v>
      </c>
      <c r="G352" s="2">
        <v>1972.65967</v>
      </c>
      <c r="H352" s="3">
        <f t="shared" si="21"/>
        <v>4.1582654446693956E-2</v>
      </c>
      <c r="I352" s="2">
        <v>1542.98251</v>
      </c>
      <c r="J352" s="3">
        <f t="shared" si="22"/>
        <v>0.27847182791462743</v>
      </c>
      <c r="K352" s="2">
        <v>1893.9060300000001</v>
      </c>
      <c r="L352" s="2">
        <v>1972.65967</v>
      </c>
      <c r="M352" s="3">
        <f t="shared" si="23"/>
        <v>4.1582654446693956E-2</v>
      </c>
    </row>
    <row r="353" spans="1:13" x14ac:dyDescent="0.2">
      <c r="A353" s="1" t="s">
        <v>8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3.7086299999999999</v>
      </c>
      <c r="G353" s="2">
        <v>2.97736</v>
      </c>
      <c r="H353" s="3">
        <f t="shared" si="21"/>
        <v>-0.19718063004397846</v>
      </c>
      <c r="I353" s="2">
        <v>7.2653299999999996</v>
      </c>
      <c r="J353" s="3">
        <f t="shared" si="22"/>
        <v>-0.59019617828784099</v>
      </c>
      <c r="K353" s="2">
        <v>3.7086299999999999</v>
      </c>
      <c r="L353" s="2">
        <v>2.97736</v>
      </c>
      <c r="M353" s="3">
        <f t="shared" si="23"/>
        <v>-0.19718063004397846</v>
      </c>
    </row>
    <row r="354" spans="1:13" x14ac:dyDescent="0.2">
      <c r="A354" s="1" t="s">
        <v>6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0.89778999999999998</v>
      </c>
      <c r="G354" s="2">
        <v>276.25547</v>
      </c>
      <c r="H354" s="3">
        <f t="shared" si="21"/>
        <v>306.70611167422226</v>
      </c>
      <c r="I354" s="2">
        <v>222.34559999999999</v>
      </c>
      <c r="J354" s="3">
        <f t="shared" si="22"/>
        <v>0.24245980131830813</v>
      </c>
      <c r="K354" s="2">
        <v>0.89778999999999998</v>
      </c>
      <c r="L354" s="2">
        <v>276.25547</v>
      </c>
      <c r="M354" s="3">
        <f t="shared" si="23"/>
        <v>306.70611167422226</v>
      </c>
    </row>
    <row r="355" spans="1:13" x14ac:dyDescent="0.2">
      <c r="A355" s="1" t="s">
        <v>5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</v>
      </c>
      <c r="M355" s="3" t="str">
        <f t="shared" si="23"/>
        <v/>
      </c>
    </row>
    <row r="356" spans="1:13" x14ac:dyDescent="0.2">
      <c r="A356" s="1" t="s">
        <v>4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0</v>
      </c>
      <c r="M356" s="3" t="str">
        <f t="shared" si="23"/>
        <v/>
      </c>
    </row>
    <row r="357" spans="1:13" x14ac:dyDescent="0.2">
      <c r="A357" s="1" t="s">
        <v>3</v>
      </c>
      <c r="B357" s="1" t="s">
        <v>92</v>
      </c>
      <c r="C357" s="2">
        <v>44</v>
      </c>
      <c r="D357" s="2">
        <v>0</v>
      </c>
      <c r="E357" s="3">
        <f t="shared" si="20"/>
        <v>-1</v>
      </c>
      <c r="F357" s="2">
        <v>350.39499999999998</v>
      </c>
      <c r="G357" s="2">
        <v>112.38</v>
      </c>
      <c r="H357" s="3">
        <f t="shared" si="21"/>
        <v>-0.67927624538021369</v>
      </c>
      <c r="I357" s="2">
        <v>137.32499999999999</v>
      </c>
      <c r="J357" s="3">
        <f t="shared" si="22"/>
        <v>-0.1816493719279082</v>
      </c>
      <c r="K357" s="2">
        <v>350.39499999999998</v>
      </c>
      <c r="L357" s="2">
        <v>112.38</v>
      </c>
      <c r="M357" s="3">
        <f t="shared" si="23"/>
        <v>-0.67927624538021369</v>
      </c>
    </row>
    <row r="358" spans="1:13" x14ac:dyDescent="0.2">
      <c r="A358" s="1" t="s">
        <v>26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</v>
      </c>
      <c r="M358" s="3" t="str">
        <f t="shared" si="23"/>
        <v/>
      </c>
    </row>
    <row r="359" spans="1:13" x14ac:dyDescent="0.2">
      <c r="A359" s="1" t="s">
        <v>2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29.396999999999998</v>
      </c>
      <c r="H359" s="3" t="str">
        <f t="shared" si="21"/>
        <v/>
      </c>
      <c r="I359" s="2">
        <v>81.357619999999997</v>
      </c>
      <c r="J359" s="3">
        <f t="shared" si="22"/>
        <v>-0.63866937110500532</v>
      </c>
      <c r="K359" s="2">
        <v>0</v>
      </c>
      <c r="L359" s="2">
        <v>29.396999999999998</v>
      </c>
      <c r="M359" s="3" t="str">
        <f t="shared" si="23"/>
        <v/>
      </c>
    </row>
    <row r="360" spans="1:13" x14ac:dyDescent="0.2">
      <c r="A360" s="1" t="s">
        <v>29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0</v>
      </c>
      <c r="M360" s="3" t="str">
        <f t="shared" si="23"/>
        <v/>
      </c>
    </row>
    <row r="361" spans="1:13" x14ac:dyDescent="0.2">
      <c r="A361" s="6" t="s">
        <v>0</v>
      </c>
      <c r="B361" s="6" t="s">
        <v>92</v>
      </c>
      <c r="C361" s="5">
        <v>92.351799999999997</v>
      </c>
      <c r="D361" s="5">
        <v>374.76197999999999</v>
      </c>
      <c r="E361" s="4">
        <f t="shared" si="20"/>
        <v>3.0579824107380693</v>
      </c>
      <c r="F361" s="5">
        <v>6125.72048</v>
      </c>
      <c r="G361" s="5">
        <v>8830.1080600000005</v>
      </c>
      <c r="H361" s="4">
        <f t="shared" si="21"/>
        <v>0.44148073501388363</v>
      </c>
      <c r="I361" s="5">
        <v>7442.7022399999996</v>
      </c>
      <c r="J361" s="4">
        <f t="shared" si="22"/>
        <v>0.18641157139721898</v>
      </c>
      <c r="K361" s="5">
        <v>6125.72048</v>
      </c>
      <c r="L361" s="5">
        <v>8830.1080600000005</v>
      </c>
      <c r="M361" s="4">
        <f t="shared" si="23"/>
        <v>0.44148073501388363</v>
      </c>
    </row>
    <row r="362" spans="1:13" x14ac:dyDescent="0.2">
      <c r="A362" s="1" t="s">
        <v>22</v>
      </c>
      <c r="B362" s="1" t="s">
        <v>91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21</v>
      </c>
      <c r="B363" s="1" t="s">
        <v>91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0.15060999999999999</v>
      </c>
      <c r="J363" s="3">
        <f t="shared" si="22"/>
        <v>-1</v>
      </c>
      <c r="K363" s="2">
        <v>0</v>
      </c>
      <c r="L363" s="2">
        <v>0</v>
      </c>
      <c r="M363" s="3" t="str">
        <f t="shared" si="23"/>
        <v/>
      </c>
    </row>
    <row r="364" spans="1:13" x14ac:dyDescent="0.2">
      <c r="A364" s="1" t="s">
        <v>20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0</v>
      </c>
      <c r="M364" s="3" t="str">
        <f t="shared" si="23"/>
        <v/>
      </c>
    </row>
    <row r="365" spans="1:13" x14ac:dyDescent="0.2">
      <c r="A365" s="1" t="s">
        <v>19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17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14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0.22217000000000001</v>
      </c>
      <c r="G367" s="2">
        <v>0</v>
      </c>
      <c r="H367" s="3">
        <f t="shared" si="21"/>
        <v>-1</v>
      </c>
      <c r="I367" s="2">
        <v>0.97121999999999997</v>
      </c>
      <c r="J367" s="3">
        <f t="shared" si="22"/>
        <v>-1</v>
      </c>
      <c r="K367" s="2">
        <v>0.22217000000000001</v>
      </c>
      <c r="L367" s="2">
        <v>0</v>
      </c>
      <c r="M367" s="3">
        <f t="shared" si="23"/>
        <v>-1</v>
      </c>
    </row>
    <row r="368" spans="1:13" x14ac:dyDescent="0.2">
      <c r="A368" s="1" t="s">
        <v>13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1.19659</v>
      </c>
      <c r="G368" s="2">
        <v>2.266E-2</v>
      </c>
      <c r="H368" s="3">
        <f t="shared" si="21"/>
        <v>-0.98106285360900558</v>
      </c>
      <c r="I368" s="2">
        <v>2.50535</v>
      </c>
      <c r="J368" s="3">
        <f t="shared" si="22"/>
        <v>-0.99095535553914627</v>
      </c>
      <c r="K368" s="2">
        <v>1.19659</v>
      </c>
      <c r="L368" s="2">
        <v>2.266E-2</v>
      </c>
      <c r="M368" s="3">
        <f t="shared" si="23"/>
        <v>-0.98106285360900558</v>
      </c>
    </row>
    <row r="369" spans="1:13" x14ac:dyDescent="0.2">
      <c r="A369" s="1" t="s">
        <v>12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11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0</v>
      </c>
      <c r="M370" s="3" t="str">
        <f t="shared" si="23"/>
        <v/>
      </c>
    </row>
    <row r="371" spans="1:13" x14ac:dyDescent="0.2">
      <c r="A371" s="1" t="s">
        <v>10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0.11279</v>
      </c>
      <c r="G371" s="2">
        <v>0</v>
      </c>
      <c r="H371" s="3">
        <f t="shared" si="21"/>
        <v>-1</v>
      </c>
      <c r="I371" s="2">
        <v>0.19341</v>
      </c>
      <c r="J371" s="3">
        <f t="shared" si="22"/>
        <v>-1</v>
      </c>
      <c r="K371" s="2">
        <v>0.11279</v>
      </c>
      <c r="L371" s="2">
        <v>0</v>
      </c>
      <c r="M371" s="3">
        <f t="shared" si="23"/>
        <v>-1</v>
      </c>
    </row>
    <row r="372" spans="1:13" x14ac:dyDescent="0.2">
      <c r="A372" s="1" t="s">
        <v>27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</v>
      </c>
      <c r="M372" s="3" t="str">
        <f t="shared" si="23"/>
        <v/>
      </c>
    </row>
    <row r="373" spans="1:13" x14ac:dyDescent="0.2">
      <c r="A373" s="1" t="s">
        <v>9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8.4072099999999992</v>
      </c>
      <c r="G373" s="2">
        <v>0</v>
      </c>
      <c r="H373" s="3">
        <f t="shared" si="21"/>
        <v>-1</v>
      </c>
      <c r="I373" s="2">
        <v>0</v>
      </c>
      <c r="J373" s="3" t="str">
        <f t="shared" si="22"/>
        <v/>
      </c>
      <c r="K373" s="2">
        <v>8.4072099999999992</v>
      </c>
      <c r="L373" s="2">
        <v>0</v>
      </c>
      <c r="M373" s="3">
        <f t="shared" si="23"/>
        <v>-1</v>
      </c>
    </row>
    <row r="374" spans="1:13" x14ac:dyDescent="0.2">
      <c r="A374" s="1" t="s">
        <v>8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7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60.008699999999997</v>
      </c>
      <c r="G375" s="2">
        <v>27.4436</v>
      </c>
      <c r="H375" s="3">
        <f t="shared" si="21"/>
        <v>-0.54267297908469936</v>
      </c>
      <c r="I375" s="2">
        <v>46.202399999999997</v>
      </c>
      <c r="J375" s="3">
        <f t="shared" si="22"/>
        <v>-0.40601354042214255</v>
      </c>
      <c r="K375" s="2">
        <v>60.008699999999997</v>
      </c>
      <c r="L375" s="2">
        <v>27.4436</v>
      </c>
      <c r="M375" s="3">
        <f t="shared" si="23"/>
        <v>-0.54267297908469936</v>
      </c>
    </row>
    <row r="376" spans="1:13" x14ac:dyDescent="0.2">
      <c r="A376" s="1" t="s">
        <v>6</v>
      </c>
      <c r="B376" s="1" t="s">
        <v>91</v>
      </c>
      <c r="C376" s="2">
        <v>0</v>
      </c>
      <c r="D376" s="2">
        <v>0</v>
      </c>
      <c r="E376" s="3" t="str">
        <f t="shared" si="20"/>
        <v/>
      </c>
      <c r="F376" s="2">
        <v>11.145530000000001</v>
      </c>
      <c r="G376" s="2">
        <v>43.560110000000002</v>
      </c>
      <c r="H376" s="3">
        <f t="shared" si="21"/>
        <v>2.9083031493343068</v>
      </c>
      <c r="I376" s="2">
        <v>59.865760000000002</v>
      </c>
      <c r="J376" s="3">
        <f t="shared" si="22"/>
        <v>-0.27237021629726244</v>
      </c>
      <c r="K376" s="2">
        <v>11.145530000000001</v>
      </c>
      <c r="L376" s="2">
        <v>43.560110000000002</v>
      </c>
      <c r="M376" s="3">
        <f t="shared" si="23"/>
        <v>2.9083031493343068</v>
      </c>
    </row>
    <row r="377" spans="1:13" x14ac:dyDescent="0.2">
      <c r="A377" s="1" t="s">
        <v>3</v>
      </c>
      <c r="B377" s="1" t="s">
        <v>91</v>
      </c>
      <c r="C377" s="2">
        <v>0</v>
      </c>
      <c r="D377" s="2">
        <v>0</v>
      </c>
      <c r="E377" s="3" t="str">
        <f t="shared" ref="E377:E438" si="24">IF(C377=0,"",(D377/C377-1))</f>
        <v/>
      </c>
      <c r="F377" s="2">
        <v>0</v>
      </c>
      <c r="G377" s="2">
        <v>0</v>
      </c>
      <c r="H377" s="3" t="str">
        <f t="shared" ref="H377:H438" si="25">IF(F377=0,"",(G377/F377-1))</f>
        <v/>
      </c>
      <c r="I377" s="2">
        <v>0</v>
      </c>
      <c r="J377" s="3" t="str">
        <f t="shared" ref="J377:J438" si="26">IF(I377=0,"",(G377/I377-1))</f>
        <v/>
      </c>
      <c r="K377" s="2">
        <v>0</v>
      </c>
      <c r="L377" s="2">
        <v>0</v>
      </c>
      <c r="M377" s="3" t="str">
        <f t="shared" ref="M377:M438" si="27">IF(K377=0,"",(L377/K377-1))</f>
        <v/>
      </c>
    </row>
    <row r="378" spans="1:13" x14ac:dyDescent="0.2">
      <c r="A378" s="1" t="s">
        <v>2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0</v>
      </c>
      <c r="L378" s="2">
        <v>0</v>
      </c>
      <c r="M378" s="3" t="str">
        <f t="shared" si="27"/>
        <v/>
      </c>
    </row>
    <row r="379" spans="1:13" x14ac:dyDescent="0.2">
      <c r="A379" s="6" t="s">
        <v>0</v>
      </c>
      <c r="B379" s="6" t="s">
        <v>91</v>
      </c>
      <c r="C379" s="5">
        <v>0</v>
      </c>
      <c r="D379" s="5">
        <v>0</v>
      </c>
      <c r="E379" s="4" t="str">
        <f t="shared" si="24"/>
        <v/>
      </c>
      <c r="F379" s="5">
        <v>81.09299</v>
      </c>
      <c r="G379" s="5">
        <v>71.02637</v>
      </c>
      <c r="H379" s="4">
        <f t="shared" si="25"/>
        <v>-0.12413674720835921</v>
      </c>
      <c r="I379" s="5">
        <v>109.88875</v>
      </c>
      <c r="J379" s="4">
        <f t="shared" si="26"/>
        <v>-0.35365203444392623</v>
      </c>
      <c r="K379" s="5">
        <v>81.09299</v>
      </c>
      <c r="L379" s="5">
        <v>71.02637</v>
      </c>
      <c r="M379" s="4">
        <f t="shared" si="27"/>
        <v>-0.12413674720835921</v>
      </c>
    </row>
    <row r="380" spans="1:13" x14ac:dyDescent="0.2">
      <c r="A380" s="1" t="s">
        <v>22</v>
      </c>
      <c r="B380" s="1" t="s">
        <v>90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6.5559999999999993E-2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6.5559999999999993E-2</v>
      </c>
      <c r="M380" s="3" t="str">
        <f t="shared" si="27"/>
        <v/>
      </c>
    </row>
    <row r="381" spans="1:13" x14ac:dyDescent="0.2">
      <c r="A381" s="1" t="s">
        <v>21</v>
      </c>
      <c r="B381" s="1" t="s">
        <v>90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1.3125</v>
      </c>
      <c r="H381" s="3" t="str">
        <f t="shared" si="25"/>
        <v/>
      </c>
      <c r="I381" s="2">
        <v>0.18442</v>
      </c>
      <c r="J381" s="3">
        <f t="shared" si="26"/>
        <v>6.1169070599718038</v>
      </c>
      <c r="K381" s="2">
        <v>0</v>
      </c>
      <c r="L381" s="2">
        <v>1.3125</v>
      </c>
      <c r="M381" s="3" t="str">
        <f t="shared" si="27"/>
        <v/>
      </c>
    </row>
    <row r="382" spans="1:13" x14ac:dyDescent="0.2">
      <c r="A382" s="1" t="s">
        <v>20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0.38390000000000002</v>
      </c>
      <c r="H382" s="3" t="str">
        <f t="shared" si="25"/>
        <v/>
      </c>
      <c r="I382" s="2">
        <v>9.221E-2</v>
      </c>
      <c r="J382" s="3">
        <f t="shared" si="26"/>
        <v>3.1633228500162671</v>
      </c>
      <c r="K382" s="2">
        <v>0</v>
      </c>
      <c r="L382" s="2">
        <v>0.38390000000000002</v>
      </c>
      <c r="M382" s="3" t="str">
        <f t="shared" si="27"/>
        <v/>
      </c>
    </row>
    <row r="383" spans="1:13" x14ac:dyDescent="0.2">
      <c r="A383" s="1" t="s">
        <v>18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17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4.4109299999999996</v>
      </c>
      <c r="H384" s="3" t="str">
        <f t="shared" si="25"/>
        <v/>
      </c>
      <c r="I384" s="2">
        <v>0.44935000000000003</v>
      </c>
      <c r="J384" s="3">
        <f t="shared" si="26"/>
        <v>8.8162456882163109</v>
      </c>
      <c r="K384" s="2">
        <v>0</v>
      </c>
      <c r="L384" s="2">
        <v>4.4109299999999996</v>
      </c>
      <c r="M384" s="3" t="str">
        <f t="shared" si="27"/>
        <v/>
      </c>
    </row>
    <row r="385" spans="1:13" x14ac:dyDescent="0.2">
      <c r="A385" s="1" t="s">
        <v>14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0</v>
      </c>
      <c r="M385" s="3" t="str">
        <f t="shared" si="27"/>
        <v/>
      </c>
    </row>
    <row r="386" spans="1:13" x14ac:dyDescent="0.2">
      <c r="A386" s="1" t="s">
        <v>13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7.1599999999999997E-3</v>
      </c>
      <c r="J386" s="3">
        <f t="shared" si="26"/>
        <v>-1</v>
      </c>
      <c r="K386" s="2">
        <v>0</v>
      </c>
      <c r="L386" s="2">
        <v>0</v>
      </c>
      <c r="M386" s="3" t="str">
        <f t="shared" si="27"/>
        <v/>
      </c>
    </row>
    <row r="387" spans="1:13" x14ac:dyDescent="0.2">
      <c r="A387" s="1" t="s">
        <v>12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0</v>
      </c>
      <c r="M387" s="3" t="str">
        <f t="shared" si="27"/>
        <v/>
      </c>
    </row>
    <row r="388" spans="1:13" x14ac:dyDescent="0.2">
      <c r="A388" s="1" t="s">
        <v>11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0.51524000000000003</v>
      </c>
      <c r="J388" s="3">
        <f t="shared" si="26"/>
        <v>-1</v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10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410.78638000000001</v>
      </c>
      <c r="H389" s="3" t="str">
        <f t="shared" si="25"/>
        <v/>
      </c>
      <c r="I389" s="2">
        <v>285.60601000000003</v>
      </c>
      <c r="J389" s="3">
        <f t="shared" si="26"/>
        <v>0.43829739437205806</v>
      </c>
      <c r="K389" s="2">
        <v>0</v>
      </c>
      <c r="L389" s="2">
        <v>410.78638000000001</v>
      </c>
      <c r="M389" s="3" t="str">
        <f t="shared" si="27"/>
        <v/>
      </c>
    </row>
    <row r="390" spans="1:13" x14ac:dyDescent="0.2">
      <c r="A390" s="1" t="s">
        <v>9</v>
      </c>
      <c r="B390" s="1" t="s">
        <v>90</v>
      </c>
      <c r="C390" s="2">
        <v>0</v>
      </c>
      <c r="D390" s="2">
        <v>14.34375</v>
      </c>
      <c r="E390" s="3" t="str">
        <f t="shared" si="24"/>
        <v/>
      </c>
      <c r="F390" s="2">
        <v>4.32</v>
      </c>
      <c r="G390" s="2">
        <v>40.808259999999997</v>
      </c>
      <c r="H390" s="3">
        <f t="shared" si="25"/>
        <v>8.4463564814814802</v>
      </c>
      <c r="I390" s="2">
        <v>6.50345</v>
      </c>
      <c r="J390" s="3">
        <f t="shared" si="26"/>
        <v>5.274863341764755</v>
      </c>
      <c r="K390" s="2">
        <v>4.32</v>
      </c>
      <c r="L390" s="2">
        <v>40.808259999999997</v>
      </c>
      <c r="M390" s="3">
        <f t="shared" si="27"/>
        <v>8.4463564814814802</v>
      </c>
    </row>
    <row r="391" spans="1:13" x14ac:dyDescent="0.2">
      <c r="A391" s="1" t="s">
        <v>8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4.6899999999999997E-3</v>
      </c>
      <c r="J391" s="3">
        <f t="shared" si="26"/>
        <v>-1</v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6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4.8189599999999997</v>
      </c>
      <c r="J392" s="3">
        <f t="shared" si="26"/>
        <v>-1</v>
      </c>
      <c r="K392" s="2">
        <v>0</v>
      </c>
      <c r="L392" s="2">
        <v>0</v>
      </c>
      <c r="M392" s="3" t="str">
        <f t="shared" si="27"/>
        <v/>
      </c>
    </row>
    <row r="393" spans="1:13" x14ac:dyDescent="0.2">
      <c r="A393" s="1" t="s">
        <v>4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2.4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2.4</v>
      </c>
      <c r="M393" s="3" t="str">
        <f t="shared" si="27"/>
        <v/>
      </c>
    </row>
    <row r="394" spans="1:13" x14ac:dyDescent="0.2">
      <c r="A394" s="1" t="s">
        <v>2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0.46106000000000003</v>
      </c>
      <c r="J394" s="3">
        <f t="shared" si="26"/>
        <v>-1</v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6" t="s">
        <v>0</v>
      </c>
      <c r="B395" s="6" t="s">
        <v>90</v>
      </c>
      <c r="C395" s="5">
        <v>0</v>
      </c>
      <c r="D395" s="5">
        <v>14.34375</v>
      </c>
      <c r="E395" s="4" t="str">
        <f t="shared" si="24"/>
        <v/>
      </c>
      <c r="F395" s="5">
        <v>4.32</v>
      </c>
      <c r="G395" s="5">
        <v>876.37756999999999</v>
      </c>
      <c r="H395" s="4">
        <f t="shared" si="25"/>
        <v>201.86517824074073</v>
      </c>
      <c r="I395" s="5">
        <v>317.42905999999999</v>
      </c>
      <c r="J395" s="4">
        <f t="shared" si="26"/>
        <v>1.760861182652905</v>
      </c>
      <c r="K395" s="5">
        <v>4.32</v>
      </c>
      <c r="L395" s="5">
        <v>876.37756999999999</v>
      </c>
      <c r="M395" s="4">
        <f t="shared" si="27"/>
        <v>201.86517824074073</v>
      </c>
    </row>
    <row r="396" spans="1:13" x14ac:dyDescent="0.2">
      <c r="A396" s="1" t="s">
        <v>22</v>
      </c>
      <c r="B396" s="1" t="s">
        <v>89</v>
      </c>
      <c r="C396" s="2">
        <v>0</v>
      </c>
      <c r="D396" s="2">
        <v>0</v>
      </c>
      <c r="E396" s="3" t="str">
        <f t="shared" si="24"/>
        <v/>
      </c>
      <c r="F396" s="2">
        <v>5.5815999999999999</v>
      </c>
      <c r="G396" s="2">
        <v>0</v>
      </c>
      <c r="H396" s="3">
        <f t="shared" si="25"/>
        <v>-1</v>
      </c>
      <c r="I396" s="2">
        <v>8.02867</v>
      </c>
      <c r="J396" s="3">
        <f t="shared" si="26"/>
        <v>-1</v>
      </c>
      <c r="K396" s="2">
        <v>5.5815999999999999</v>
      </c>
      <c r="L396" s="2">
        <v>0</v>
      </c>
      <c r="M396" s="3">
        <f t="shared" si="27"/>
        <v>-1</v>
      </c>
    </row>
    <row r="397" spans="1:13" x14ac:dyDescent="0.2">
      <c r="A397" s="1" t="s">
        <v>21</v>
      </c>
      <c r="B397" s="1" t="s">
        <v>89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3.7423299999999999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3.7423299999999999</v>
      </c>
      <c r="M397" s="3" t="str">
        <f t="shared" si="27"/>
        <v/>
      </c>
    </row>
    <row r="398" spans="1:13" x14ac:dyDescent="0.2">
      <c r="A398" s="1" t="s">
        <v>20</v>
      </c>
      <c r="B398" s="1" t="s">
        <v>89</v>
      </c>
      <c r="C398" s="2">
        <v>0</v>
      </c>
      <c r="D398" s="2">
        <v>0</v>
      </c>
      <c r="E398" s="3" t="str">
        <f t="shared" si="24"/>
        <v/>
      </c>
      <c r="F398" s="2">
        <v>342.63459</v>
      </c>
      <c r="G398" s="2">
        <v>554.14813000000004</v>
      </c>
      <c r="H398" s="3">
        <f t="shared" si="25"/>
        <v>0.61731519867856899</v>
      </c>
      <c r="I398" s="2">
        <v>151.33398</v>
      </c>
      <c r="J398" s="3">
        <f t="shared" si="26"/>
        <v>2.6617561369891947</v>
      </c>
      <c r="K398" s="2">
        <v>342.63459</v>
      </c>
      <c r="L398" s="2">
        <v>554.14813000000004</v>
      </c>
      <c r="M398" s="3">
        <f t="shared" si="27"/>
        <v>0.61731519867856899</v>
      </c>
    </row>
    <row r="399" spans="1:13" x14ac:dyDescent="0.2">
      <c r="A399" s="1" t="s">
        <v>19</v>
      </c>
      <c r="B399" s="1" t="s">
        <v>89</v>
      </c>
      <c r="C399" s="2">
        <v>0.37320999999999999</v>
      </c>
      <c r="D399" s="2">
        <v>0</v>
      </c>
      <c r="E399" s="3">
        <f t="shared" si="24"/>
        <v>-1</v>
      </c>
      <c r="F399" s="2">
        <v>397.25294000000002</v>
      </c>
      <c r="G399" s="2">
        <v>764.98969999999997</v>
      </c>
      <c r="H399" s="3">
        <f t="shared" si="25"/>
        <v>0.92569927865102763</v>
      </c>
      <c r="I399" s="2">
        <v>1041.3862899999999</v>
      </c>
      <c r="J399" s="3">
        <f t="shared" si="26"/>
        <v>-0.26541216516303467</v>
      </c>
      <c r="K399" s="2">
        <v>397.25294000000002</v>
      </c>
      <c r="L399" s="2">
        <v>764.98969999999997</v>
      </c>
      <c r="M399" s="3">
        <f t="shared" si="27"/>
        <v>0.92569927865102763</v>
      </c>
    </row>
    <row r="400" spans="1:13" x14ac:dyDescent="0.2">
      <c r="A400" s="1" t="s">
        <v>17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69.322209999999998</v>
      </c>
      <c r="G400" s="2">
        <v>144.71852999999999</v>
      </c>
      <c r="H400" s="3">
        <f t="shared" si="25"/>
        <v>1.0876214131084394</v>
      </c>
      <c r="I400" s="2">
        <v>96.828810000000004</v>
      </c>
      <c r="J400" s="3">
        <f t="shared" si="26"/>
        <v>0.49458131314430065</v>
      </c>
      <c r="K400" s="2">
        <v>69.322209999999998</v>
      </c>
      <c r="L400" s="2">
        <v>144.71852999999999</v>
      </c>
      <c r="M400" s="3">
        <f t="shared" si="27"/>
        <v>1.0876214131084394</v>
      </c>
    </row>
    <row r="401" spans="1:13" x14ac:dyDescent="0.2">
      <c r="A401" s="1" t="s">
        <v>14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2">
      <c r="A402" s="1" t="s">
        <v>13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8.5169700000000006</v>
      </c>
      <c r="G402" s="2">
        <v>70.127269999999996</v>
      </c>
      <c r="H402" s="3">
        <f t="shared" si="25"/>
        <v>7.2338284624696332</v>
      </c>
      <c r="I402" s="2">
        <v>51.654490000000003</v>
      </c>
      <c r="J402" s="3">
        <f t="shared" si="26"/>
        <v>0.35762196084019005</v>
      </c>
      <c r="K402" s="2">
        <v>8.5169700000000006</v>
      </c>
      <c r="L402" s="2">
        <v>70.127269999999996</v>
      </c>
      <c r="M402" s="3">
        <f t="shared" si="27"/>
        <v>7.2338284624696332</v>
      </c>
    </row>
    <row r="403" spans="1:13" x14ac:dyDescent="0.2">
      <c r="A403" s="1" t="s">
        <v>12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30.145289999999999</v>
      </c>
      <c r="G403" s="2">
        <v>14.49868</v>
      </c>
      <c r="H403" s="3">
        <f t="shared" si="25"/>
        <v>-0.51903995615898868</v>
      </c>
      <c r="I403" s="2">
        <v>55.499609999999997</v>
      </c>
      <c r="J403" s="3">
        <f t="shared" si="26"/>
        <v>-0.73876068678680795</v>
      </c>
      <c r="K403" s="2">
        <v>30.145289999999999</v>
      </c>
      <c r="L403" s="2">
        <v>14.49868</v>
      </c>
      <c r="M403" s="3">
        <f t="shared" si="27"/>
        <v>-0.51903995615898868</v>
      </c>
    </row>
    <row r="404" spans="1:13" x14ac:dyDescent="0.2">
      <c r="A404" s="1" t="s">
        <v>11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44.563899999999997</v>
      </c>
      <c r="G404" s="2">
        <v>18.35342</v>
      </c>
      <c r="H404" s="3">
        <f t="shared" si="25"/>
        <v>-0.58815498643520869</v>
      </c>
      <c r="I404" s="2">
        <v>92.187799999999996</v>
      </c>
      <c r="J404" s="3">
        <f t="shared" si="26"/>
        <v>-0.80091270211459653</v>
      </c>
      <c r="K404" s="2">
        <v>44.563899999999997</v>
      </c>
      <c r="L404" s="2">
        <v>18.35342</v>
      </c>
      <c r="M404" s="3">
        <f t="shared" si="27"/>
        <v>-0.58815498643520869</v>
      </c>
    </row>
    <row r="405" spans="1:13" x14ac:dyDescent="0.2">
      <c r="A405" s="1" t="s">
        <v>10</v>
      </c>
      <c r="B405" s="1" t="s">
        <v>89</v>
      </c>
      <c r="C405" s="2">
        <v>22.070219999999999</v>
      </c>
      <c r="D405" s="2">
        <v>38.615960000000001</v>
      </c>
      <c r="E405" s="3">
        <f t="shared" si="24"/>
        <v>0.74968622877343338</v>
      </c>
      <c r="F405" s="2">
        <v>2260.1983</v>
      </c>
      <c r="G405" s="2">
        <v>3642.11625</v>
      </c>
      <c r="H405" s="3">
        <f t="shared" si="25"/>
        <v>0.61141447190717746</v>
      </c>
      <c r="I405" s="2">
        <v>3008.9653400000002</v>
      </c>
      <c r="J405" s="3">
        <f t="shared" si="26"/>
        <v>0.21042146999273847</v>
      </c>
      <c r="K405" s="2">
        <v>2260.1983</v>
      </c>
      <c r="L405" s="2">
        <v>3642.11625</v>
      </c>
      <c r="M405" s="3">
        <f t="shared" si="27"/>
        <v>0.61141447190717746</v>
      </c>
    </row>
    <row r="406" spans="1:13" x14ac:dyDescent="0.2">
      <c r="A406" s="1" t="s">
        <v>27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</v>
      </c>
      <c r="M406" s="3" t="str">
        <f t="shared" si="27"/>
        <v/>
      </c>
    </row>
    <row r="407" spans="1:13" x14ac:dyDescent="0.2">
      <c r="A407" s="1" t="s">
        <v>9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4.0241600000000002</v>
      </c>
      <c r="J407" s="3">
        <f t="shared" si="26"/>
        <v>-1</v>
      </c>
      <c r="K407" s="2">
        <v>0</v>
      </c>
      <c r="L407" s="2">
        <v>0</v>
      </c>
      <c r="M407" s="3" t="str">
        <f t="shared" si="27"/>
        <v/>
      </c>
    </row>
    <row r="408" spans="1:13" x14ac:dyDescent="0.2">
      <c r="A408" s="1" t="s">
        <v>8</v>
      </c>
      <c r="B408" s="1" t="s">
        <v>89</v>
      </c>
      <c r="C408" s="2">
        <v>1.4586300000000001</v>
      </c>
      <c r="D408" s="2">
        <v>0</v>
      </c>
      <c r="E408" s="3">
        <f t="shared" si="24"/>
        <v>-1</v>
      </c>
      <c r="F408" s="2">
        <v>150.22485</v>
      </c>
      <c r="G408" s="2">
        <v>126.58035</v>
      </c>
      <c r="H408" s="3">
        <f t="shared" si="25"/>
        <v>-0.15739406629462438</v>
      </c>
      <c r="I408" s="2">
        <v>48.04759</v>
      </c>
      <c r="J408" s="3">
        <f t="shared" si="26"/>
        <v>1.6344786491892727</v>
      </c>
      <c r="K408" s="2">
        <v>150.22485</v>
      </c>
      <c r="L408" s="2">
        <v>126.58035</v>
      </c>
      <c r="M408" s="3">
        <f t="shared" si="27"/>
        <v>-0.15739406629462438</v>
      </c>
    </row>
    <row r="409" spans="1:13" x14ac:dyDescent="0.2">
      <c r="A409" s="1" t="s">
        <v>7</v>
      </c>
      <c r="B409" s="1" t="s">
        <v>89</v>
      </c>
      <c r="C409" s="2">
        <v>12.96</v>
      </c>
      <c r="D409" s="2">
        <v>0</v>
      </c>
      <c r="E409" s="3">
        <f t="shared" si="24"/>
        <v>-1</v>
      </c>
      <c r="F409" s="2">
        <v>12.96</v>
      </c>
      <c r="G409" s="2">
        <v>42.962400000000002</v>
      </c>
      <c r="H409" s="3">
        <f t="shared" si="25"/>
        <v>2.3149999999999999</v>
      </c>
      <c r="I409" s="2">
        <v>102.33937</v>
      </c>
      <c r="J409" s="3">
        <f t="shared" si="26"/>
        <v>-0.58019675126004788</v>
      </c>
      <c r="K409" s="2">
        <v>12.96</v>
      </c>
      <c r="L409" s="2">
        <v>42.962400000000002</v>
      </c>
      <c r="M409" s="3">
        <f t="shared" si="27"/>
        <v>2.3149999999999999</v>
      </c>
    </row>
    <row r="410" spans="1:13" x14ac:dyDescent="0.2">
      <c r="A410" s="1" t="s">
        <v>6</v>
      </c>
      <c r="B410" s="1" t="s">
        <v>89</v>
      </c>
      <c r="C410" s="2">
        <v>0</v>
      </c>
      <c r="D410" s="2">
        <v>71.265940000000001</v>
      </c>
      <c r="E410" s="3" t="str">
        <f t="shared" si="24"/>
        <v/>
      </c>
      <c r="F410" s="2">
        <v>10.417149999999999</v>
      </c>
      <c r="G410" s="2">
        <v>311.25932</v>
      </c>
      <c r="H410" s="3">
        <f t="shared" si="25"/>
        <v>28.87950831081438</v>
      </c>
      <c r="I410" s="2">
        <v>56.248330000000003</v>
      </c>
      <c r="J410" s="3">
        <f t="shared" si="26"/>
        <v>4.5336633105373974</v>
      </c>
      <c r="K410" s="2">
        <v>10.417149999999999</v>
      </c>
      <c r="L410" s="2">
        <v>311.25932</v>
      </c>
      <c r="M410" s="3">
        <f t="shared" si="27"/>
        <v>28.87950831081438</v>
      </c>
    </row>
    <row r="411" spans="1:13" x14ac:dyDescent="0.2">
      <c r="A411" s="1" t="s">
        <v>4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212.41514000000001</v>
      </c>
      <c r="G411" s="2">
        <v>627.82905000000005</v>
      </c>
      <c r="H411" s="3">
        <f t="shared" si="25"/>
        <v>1.9556699677810161</v>
      </c>
      <c r="I411" s="2">
        <v>284.33057000000002</v>
      </c>
      <c r="J411" s="3">
        <f t="shared" si="26"/>
        <v>1.208095492510707</v>
      </c>
      <c r="K411" s="2">
        <v>212.41514000000001</v>
      </c>
      <c r="L411" s="2">
        <v>627.82905000000005</v>
      </c>
      <c r="M411" s="3">
        <f t="shared" si="27"/>
        <v>1.9556699677810161</v>
      </c>
    </row>
    <row r="412" spans="1:13" x14ac:dyDescent="0.2">
      <c r="A412" s="1" t="s">
        <v>3</v>
      </c>
      <c r="B412" s="1" t="s">
        <v>89</v>
      </c>
      <c r="C412" s="2">
        <v>178.738</v>
      </c>
      <c r="D412" s="2">
        <v>324.77546999999998</v>
      </c>
      <c r="E412" s="3">
        <f t="shared" si="24"/>
        <v>0.81704768991484733</v>
      </c>
      <c r="F412" s="2">
        <v>5134.9755800000003</v>
      </c>
      <c r="G412" s="2">
        <v>3929.2559799999999</v>
      </c>
      <c r="H412" s="3">
        <f t="shared" si="25"/>
        <v>-0.234805323066405</v>
      </c>
      <c r="I412" s="2">
        <v>6096.1382000000003</v>
      </c>
      <c r="J412" s="3">
        <f t="shared" si="26"/>
        <v>-0.3554516234556494</v>
      </c>
      <c r="K412" s="2">
        <v>5134.9755800000003</v>
      </c>
      <c r="L412" s="2">
        <v>3929.2559799999999</v>
      </c>
      <c r="M412" s="3">
        <f t="shared" si="27"/>
        <v>-0.234805323066405</v>
      </c>
    </row>
    <row r="413" spans="1:13" x14ac:dyDescent="0.2">
      <c r="A413" s="1" t="s">
        <v>2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3.1269999999999999E-2</v>
      </c>
      <c r="G413" s="2">
        <v>0</v>
      </c>
      <c r="H413" s="3">
        <f t="shared" si="25"/>
        <v>-1</v>
      </c>
      <c r="I413" s="2">
        <v>0</v>
      </c>
      <c r="J413" s="3" t="str">
        <f t="shared" si="26"/>
        <v/>
      </c>
      <c r="K413" s="2">
        <v>3.1269999999999999E-2</v>
      </c>
      <c r="L413" s="2">
        <v>0</v>
      </c>
      <c r="M413" s="3">
        <f t="shared" si="27"/>
        <v>-1</v>
      </c>
    </row>
    <row r="414" spans="1:13" x14ac:dyDescent="0.2">
      <c r="A414" s="1" t="s">
        <v>25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0</v>
      </c>
      <c r="L414" s="2">
        <v>0</v>
      </c>
      <c r="M414" s="3" t="str">
        <f t="shared" si="27"/>
        <v/>
      </c>
    </row>
    <row r="415" spans="1:13" x14ac:dyDescent="0.2">
      <c r="A415" s="1" t="s">
        <v>29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</v>
      </c>
      <c r="M415" s="3" t="str">
        <f t="shared" si="27"/>
        <v/>
      </c>
    </row>
    <row r="416" spans="1:13" x14ac:dyDescent="0.2">
      <c r="A416" s="6" t="s">
        <v>0</v>
      </c>
      <c r="B416" s="6" t="s">
        <v>89</v>
      </c>
      <c r="C416" s="5">
        <v>215.60006000000001</v>
      </c>
      <c r="D416" s="5">
        <v>434.65737000000001</v>
      </c>
      <c r="E416" s="4">
        <f t="shared" si="24"/>
        <v>1.0160354779122045</v>
      </c>
      <c r="F416" s="5">
        <v>8679.2397899999996</v>
      </c>
      <c r="G416" s="5">
        <v>10250.581410000001</v>
      </c>
      <c r="H416" s="4">
        <f t="shared" si="25"/>
        <v>0.18104599688678502</v>
      </c>
      <c r="I416" s="5">
        <v>11097.013209999999</v>
      </c>
      <c r="J416" s="4">
        <f t="shared" si="26"/>
        <v>-7.627564138044296E-2</v>
      </c>
      <c r="K416" s="5">
        <v>8679.2397899999996</v>
      </c>
      <c r="L416" s="5">
        <v>10250.581410000001</v>
      </c>
      <c r="M416" s="4">
        <f t="shared" si="27"/>
        <v>0.18104599688678502</v>
      </c>
    </row>
    <row r="417" spans="1:13" x14ac:dyDescent="0.2">
      <c r="A417" s="1" t="s">
        <v>22</v>
      </c>
      <c r="B417" s="1" t="s">
        <v>88</v>
      </c>
      <c r="C417" s="2">
        <v>17.731909999999999</v>
      </c>
      <c r="D417" s="2">
        <v>0</v>
      </c>
      <c r="E417" s="3">
        <f t="shared" si="24"/>
        <v>-1</v>
      </c>
      <c r="F417" s="2">
        <v>17.731909999999999</v>
      </c>
      <c r="G417" s="2">
        <v>3.4188399999999999</v>
      </c>
      <c r="H417" s="3">
        <f t="shared" si="25"/>
        <v>-0.80719279536158262</v>
      </c>
      <c r="I417" s="2">
        <v>2.50617</v>
      </c>
      <c r="J417" s="3">
        <f t="shared" si="26"/>
        <v>0.36416923033952209</v>
      </c>
      <c r="K417" s="2">
        <v>17.731909999999999</v>
      </c>
      <c r="L417" s="2">
        <v>3.4188399999999999</v>
      </c>
      <c r="M417" s="3">
        <f t="shared" si="27"/>
        <v>-0.80719279536158262</v>
      </c>
    </row>
    <row r="418" spans="1:13" x14ac:dyDescent="0.2">
      <c r="A418" s="1" t="s">
        <v>21</v>
      </c>
      <c r="B418" s="1" t="s">
        <v>88</v>
      </c>
      <c r="C418" s="2">
        <v>0</v>
      </c>
      <c r="D418" s="2">
        <v>0</v>
      </c>
      <c r="E418" s="3" t="str">
        <f t="shared" si="24"/>
        <v/>
      </c>
      <c r="F418" s="2">
        <v>11.55</v>
      </c>
      <c r="G418" s="2">
        <v>83.93</v>
      </c>
      <c r="H418" s="3">
        <f t="shared" si="25"/>
        <v>6.2666666666666666</v>
      </c>
      <c r="I418" s="2">
        <v>344.99099999999999</v>
      </c>
      <c r="J418" s="3">
        <f t="shared" si="26"/>
        <v>-0.75671829120179945</v>
      </c>
      <c r="K418" s="2">
        <v>11.55</v>
      </c>
      <c r="L418" s="2">
        <v>83.93</v>
      </c>
      <c r="M418" s="3">
        <f t="shared" si="27"/>
        <v>6.2666666666666666</v>
      </c>
    </row>
    <row r="419" spans="1:13" x14ac:dyDescent="0.2">
      <c r="A419" s="1" t="s">
        <v>20</v>
      </c>
      <c r="B419" s="1" t="s">
        <v>88</v>
      </c>
      <c r="C419" s="2">
        <v>5.3476499999999998</v>
      </c>
      <c r="D419" s="2">
        <v>0</v>
      </c>
      <c r="E419" s="3">
        <f t="shared" si="24"/>
        <v>-1</v>
      </c>
      <c r="F419" s="2">
        <v>247.93462</v>
      </c>
      <c r="G419" s="2">
        <v>170.81368000000001</v>
      </c>
      <c r="H419" s="3">
        <f t="shared" si="25"/>
        <v>-0.31105353500047705</v>
      </c>
      <c r="I419" s="2">
        <v>233.95278999999999</v>
      </c>
      <c r="J419" s="3">
        <f t="shared" si="26"/>
        <v>-0.26987970521744997</v>
      </c>
      <c r="K419" s="2">
        <v>247.93462</v>
      </c>
      <c r="L419" s="2">
        <v>170.81368000000001</v>
      </c>
      <c r="M419" s="3">
        <f t="shared" si="27"/>
        <v>-0.31105353500047705</v>
      </c>
    </row>
    <row r="420" spans="1:13" x14ac:dyDescent="0.2">
      <c r="A420" s="1" t="s">
        <v>17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3.823</v>
      </c>
      <c r="G420" s="2">
        <v>0</v>
      </c>
      <c r="H420" s="3">
        <f t="shared" si="25"/>
        <v>-1</v>
      </c>
      <c r="I420" s="2">
        <v>0</v>
      </c>
      <c r="J420" s="3" t="str">
        <f t="shared" si="26"/>
        <v/>
      </c>
      <c r="K420" s="2">
        <v>3.823</v>
      </c>
      <c r="L420" s="2">
        <v>0</v>
      </c>
      <c r="M420" s="3">
        <f t="shared" si="27"/>
        <v>-1</v>
      </c>
    </row>
    <row r="421" spans="1:13" x14ac:dyDescent="0.2">
      <c r="A421" s="1" t="s">
        <v>13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0.29799999999999999</v>
      </c>
      <c r="G421" s="2">
        <v>0.78400000000000003</v>
      </c>
      <c r="H421" s="3">
        <f t="shared" si="25"/>
        <v>1.6308724832214767</v>
      </c>
      <c r="I421" s="2">
        <v>20.46294</v>
      </c>
      <c r="J421" s="3">
        <f t="shared" si="26"/>
        <v>-0.96168683483409523</v>
      </c>
      <c r="K421" s="2">
        <v>0.29799999999999999</v>
      </c>
      <c r="L421" s="2">
        <v>0.78400000000000003</v>
      </c>
      <c r="M421" s="3">
        <f t="shared" si="27"/>
        <v>1.6308724832214767</v>
      </c>
    </row>
    <row r="422" spans="1:13" x14ac:dyDescent="0.2">
      <c r="A422" s="1" t="s">
        <v>12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27.491679999999999</v>
      </c>
      <c r="G422" s="2">
        <v>3.96861</v>
      </c>
      <c r="H422" s="3">
        <f t="shared" si="25"/>
        <v>-0.85564323460770675</v>
      </c>
      <c r="I422" s="2">
        <v>36.233800000000002</v>
      </c>
      <c r="J422" s="3">
        <f t="shared" si="26"/>
        <v>-0.89047215583239958</v>
      </c>
      <c r="K422" s="2">
        <v>27.491679999999999</v>
      </c>
      <c r="L422" s="2">
        <v>3.96861</v>
      </c>
      <c r="M422" s="3">
        <f t="shared" si="27"/>
        <v>-0.85564323460770675</v>
      </c>
    </row>
    <row r="423" spans="1:13" x14ac:dyDescent="0.2">
      <c r="A423" s="1" t="s">
        <v>11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3.1515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3.1515</v>
      </c>
      <c r="M423" s="3" t="str">
        <f t="shared" si="27"/>
        <v/>
      </c>
    </row>
    <row r="424" spans="1:13" x14ac:dyDescent="0.2">
      <c r="A424" s="1" t="s">
        <v>10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15.690200000000001</v>
      </c>
      <c r="G424" s="2">
        <v>88.366</v>
      </c>
      <c r="H424" s="3">
        <f t="shared" si="25"/>
        <v>4.6319231112414112</v>
      </c>
      <c r="I424" s="2">
        <v>3.66</v>
      </c>
      <c r="J424" s="3">
        <f t="shared" si="26"/>
        <v>23.143715846994535</v>
      </c>
      <c r="K424" s="2">
        <v>15.690200000000001</v>
      </c>
      <c r="L424" s="2">
        <v>88.366</v>
      </c>
      <c r="M424" s="3">
        <f t="shared" si="27"/>
        <v>4.6319231112414112</v>
      </c>
    </row>
    <row r="425" spans="1:13" x14ac:dyDescent="0.2">
      <c r="A425" s="1" t="s">
        <v>27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</v>
      </c>
      <c r="M425" s="3" t="str">
        <f t="shared" si="27"/>
        <v/>
      </c>
    </row>
    <row r="426" spans="1:13" x14ac:dyDescent="0.2">
      <c r="A426" s="1" t="s">
        <v>9</v>
      </c>
      <c r="B426" s="1" t="s">
        <v>88</v>
      </c>
      <c r="C426" s="2">
        <v>202.11224000000001</v>
      </c>
      <c r="D426" s="2">
        <v>707.19321000000002</v>
      </c>
      <c r="E426" s="3">
        <f t="shared" si="24"/>
        <v>2.4990122814926994</v>
      </c>
      <c r="F426" s="2">
        <v>7744.2772999999997</v>
      </c>
      <c r="G426" s="2">
        <v>13610.813469999999</v>
      </c>
      <c r="H426" s="3">
        <f t="shared" si="25"/>
        <v>0.75753178027341561</v>
      </c>
      <c r="I426" s="2">
        <v>11440.420120000001</v>
      </c>
      <c r="J426" s="3">
        <f t="shared" si="26"/>
        <v>0.1897127314586764</v>
      </c>
      <c r="K426" s="2">
        <v>7744.2772999999997</v>
      </c>
      <c r="L426" s="2">
        <v>13610.813469999999</v>
      </c>
      <c r="M426" s="3">
        <f t="shared" si="27"/>
        <v>0.75753178027341561</v>
      </c>
    </row>
    <row r="427" spans="1:13" x14ac:dyDescent="0.2">
      <c r="A427" s="1" t="s">
        <v>8</v>
      </c>
      <c r="B427" s="1" t="s">
        <v>88</v>
      </c>
      <c r="C427" s="2">
        <v>0</v>
      </c>
      <c r="D427" s="2">
        <v>69.744</v>
      </c>
      <c r="E427" s="3" t="str">
        <f t="shared" si="24"/>
        <v/>
      </c>
      <c r="F427" s="2">
        <v>633.60177999999996</v>
      </c>
      <c r="G427" s="2">
        <v>608.21528999999998</v>
      </c>
      <c r="H427" s="3">
        <f t="shared" si="25"/>
        <v>-4.0066948675554492E-2</v>
      </c>
      <c r="I427" s="2">
        <v>139.58073999999999</v>
      </c>
      <c r="J427" s="3">
        <f t="shared" si="26"/>
        <v>3.3574442290533781</v>
      </c>
      <c r="K427" s="2">
        <v>633.60177999999996</v>
      </c>
      <c r="L427" s="2">
        <v>608.21528999999998</v>
      </c>
      <c r="M427" s="3">
        <f t="shared" si="27"/>
        <v>-4.0066948675554492E-2</v>
      </c>
    </row>
    <row r="428" spans="1:13" x14ac:dyDescent="0.2">
      <c r="A428" s="1" t="s">
        <v>7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0</v>
      </c>
      <c r="M428" s="3" t="str">
        <f t="shared" si="27"/>
        <v/>
      </c>
    </row>
    <row r="429" spans="1:13" x14ac:dyDescent="0.2">
      <c r="A429" s="1" t="s">
        <v>6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112.86536</v>
      </c>
      <c r="G429" s="2">
        <v>242.66767999999999</v>
      </c>
      <c r="H429" s="3">
        <f t="shared" si="25"/>
        <v>1.1500634029785579</v>
      </c>
      <c r="I429" s="2">
        <v>167.08858000000001</v>
      </c>
      <c r="J429" s="3">
        <f t="shared" si="26"/>
        <v>0.45232953682412025</v>
      </c>
      <c r="K429" s="2">
        <v>112.86536</v>
      </c>
      <c r="L429" s="2">
        <v>242.66767999999999</v>
      </c>
      <c r="M429" s="3">
        <f t="shared" si="27"/>
        <v>1.1500634029785579</v>
      </c>
    </row>
    <row r="430" spans="1:13" x14ac:dyDescent="0.2">
      <c r="A430" s="1" t="s">
        <v>4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50.744</v>
      </c>
      <c r="G430" s="2">
        <v>7.9020099999999998</v>
      </c>
      <c r="H430" s="3">
        <f t="shared" si="25"/>
        <v>-0.84427695885227805</v>
      </c>
      <c r="I430" s="2">
        <v>0</v>
      </c>
      <c r="J430" s="3" t="str">
        <f t="shared" si="26"/>
        <v/>
      </c>
      <c r="K430" s="2">
        <v>50.744</v>
      </c>
      <c r="L430" s="2">
        <v>7.9020099999999998</v>
      </c>
      <c r="M430" s="3">
        <f t="shared" si="27"/>
        <v>-0.84427695885227805</v>
      </c>
    </row>
    <row r="431" spans="1:13" x14ac:dyDescent="0.2">
      <c r="A431" s="1" t="s">
        <v>3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82.056799999999996</v>
      </c>
      <c r="G431" s="2">
        <v>39.17</v>
      </c>
      <c r="H431" s="3">
        <f t="shared" si="25"/>
        <v>-0.52264772694036321</v>
      </c>
      <c r="I431" s="2">
        <v>189.86320000000001</v>
      </c>
      <c r="J431" s="3">
        <f t="shared" si="26"/>
        <v>-0.79369356462969121</v>
      </c>
      <c r="K431" s="2">
        <v>82.056799999999996</v>
      </c>
      <c r="L431" s="2">
        <v>39.17</v>
      </c>
      <c r="M431" s="3">
        <f t="shared" si="27"/>
        <v>-0.52264772694036321</v>
      </c>
    </row>
    <row r="432" spans="1:13" x14ac:dyDescent="0.2">
      <c r="A432" s="1" t="s">
        <v>26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19.65662</v>
      </c>
      <c r="J432" s="3">
        <f t="shared" si="26"/>
        <v>-1</v>
      </c>
      <c r="K432" s="2">
        <v>0</v>
      </c>
      <c r="L432" s="2">
        <v>0</v>
      </c>
      <c r="M432" s="3" t="str">
        <f t="shared" si="27"/>
        <v/>
      </c>
    </row>
    <row r="433" spans="1:13" x14ac:dyDescent="0.2">
      <c r="A433" s="1" t="s">
        <v>2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0.62783999999999995</v>
      </c>
      <c r="J433" s="3">
        <f t="shared" si="26"/>
        <v>-1</v>
      </c>
      <c r="K433" s="2">
        <v>0</v>
      </c>
      <c r="L433" s="2">
        <v>0</v>
      </c>
      <c r="M433" s="3" t="str">
        <f t="shared" si="27"/>
        <v/>
      </c>
    </row>
    <row r="434" spans="1:13" x14ac:dyDescent="0.2">
      <c r="A434" s="1" t="s">
        <v>25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59.62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59.62</v>
      </c>
      <c r="L434" s="2">
        <v>0</v>
      </c>
      <c r="M434" s="3">
        <f t="shared" si="27"/>
        <v>-1</v>
      </c>
    </row>
    <row r="435" spans="1:13" x14ac:dyDescent="0.2">
      <c r="A435" s="6" t="s">
        <v>0</v>
      </c>
      <c r="B435" s="6" t="s">
        <v>88</v>
      </c>
      <c r="C435" s="5">
        <v>225.1918</v>
      </c>
      <c r="D435" s="5">
        <v>1110.2722100000001</v>
      </c>
      <c r="E435" s="4">
        <f t="shared" si="24"/>
        <v>3.9303403143453721</v>
      </c>
      <c r="F435" s="5">
        <v>10097.16632</v>
      </c>
      <c r="G435" s="5">
        <v>16632.07086</v>
      </c>
      <c r="H435" s="4">
        <f t="shared" si="25"/>
        <v>0.64720183196903092</v>
      </c>
      <c r="I435" s="5">
        <v>13413.2948</v>
      </c>
      <c r="J435" s="4">
        <f t="shared" si="26"/>
        <v>0.23996908350959378</v>
      </c>
      <c r="K435" s="5">
        <v>10097.16632</v>
      </c>
      <c r="L435" s="5">
        <v>16632.07086</v>
      </c>
      <c r="M435" s="4">
        <f t="shared" si="27"/>
        <v>0.64720183196903092</v>
      </c>
    </row>
    <row r="436" spans="1:13" x14ac:dyDescent="0.2">
      <c r="A436" s="1" t="s">
        <v>22</v>
      </c>
      <c r="B436" s="1" t="s">
        <v>87</v>
      </c>
      <c r="C436" s="2">
        <v>3913.1659</v>
      </c>
      <c r="D436" s="2">
        <v>6733.7321499999998</v>
      </c>
      <c r="E436" s="3">
        <f t="shared" si="24"/>
        <v>0.72078882472118022</v>
      </c>
      <c r="F436" s="2">
        <v>40115.77994</v>
      </c>
      <c r="G436" s="2">
        <v>44331.148079999999</v>
      </c>
      <c r="H436" s="3">
        <f t="shared" si="25"/>
        <v>0.10508004945447413</v>
      </c>
      <c r="I436" s="2">
        <v>49946.635840000003</v>
      </c>
      <c r="J436" s="3">
        <f t="shared" si="26"/>
        <v>-0.11242974958291008</v>
      </c>
      <c r="K436" s="2">
        <v>40115.77994</v>
      </c>
      <c r="L436" s="2">
        <v>44331.148079999999</v>
      </c>
      <c r="M436" s="3">
        <f t="shared" si="27"/>
        <v>0.10508004945447413</v>
      </c>
    </row>
    <row r="437" spans="1:13" x14ac:dyDescent="0.2">
      <c r="A437" s="1" t="s">
        <v>21</v>
      </c>
      <c r="B437" s="1" t="s">
        <v>87</v>
      </c>
      <c r="C437" s="2">
        <v>24.1736</v>
      </c>
      <c r="D437" s="2">
        <v>16.252680000000002</v>
      </c>
      <c r="E437" s="3">
        <f t="shared" si="24"/>
        <v>-0.3276682000198563</v>
      </c>
      <c r="F437" s="2">
        <v>801.05591000000004</v>
      </c>
      <c r="G437" s="2">
        <v>916.80975999999998</v>
      </c>
      <c r="H437" s="3">
        <f t="shared" si="25"/>
        <v>0.1445015866620345</v>
      </c>
      <c r="I437" s="2">
        <v>1377.4546399999999</v>
      </c>
      <c r="J437" s="3">
        <f t="shared" si="26"/>
        <v>-0.33441745856691152</v>
      </c>
      <c r="K437" s="2">
        <v>801.05591000000004</v>
      </c>
      <c r="L437" s="2">
        <v>916.80975999999998</v>
      </c>
      <c r="M437" s="3">
        <f t="shared" si="27"/>
        <v>0.1445015866620345</v>
      </c>
    </row>
    <row r="438" spans="1:13" x14ac:dyDescent="0.2">
      <c r="A438" s="1" t="s">
        <v>20</v>
      </c>
      <c r="B438" s="1" t="s">
        <v>87</v>
      </c>
      <c r="C438" s="2">
        <v>751.04985999999997</v>
      </c>
      <c r="D438" s="2">
        <v>1455.3710799999999</v>
      </c>
      <c r="E438" s="3">
        <f t="shared" si="24"/>
        <v>0.93778223991680121</v>
      </c>
      <c r="F438" s="2">
        <v>24597.529170000002</v>
      </c>
      <c r="G438" s="2">
        <v>31443.780650000001</v>
      </c>
      <c r="H438" s="3">
        <f t="shared" si="25"/>
        <v>0.27833086131065254</v>
      </c>
      <c r="I438" s="2">
        <v>30219.088159999999</v>
      </c>
      <c r="J438" s="3">
        <f t="shared" si="26"/>
        <v>4.0527115957823101E-2</v>
      </c>
      <c r="K438" s="2">
        <v>24597.529170000002</v>
      </c>
      <c r="L438" s="2">
        <v>31443.780650000001</v>
      </c>
      <c r="M438" s="3">
        <f t="shared" si="27"/>
        <v>0.27833086131065254</v>
      </c>
    </row>
    <row r="439" spans="1:13" x14ac:dyDescent="0.2">
      <c r="A439" s="1" t="s">
        <v>19</v>
      </c>
      <c r="B439" s="1" t="s">
        <v>87</v>
      </c>
      <c r="C439" s="2">
        <v>139.41335000000001</v>
      </c>
      <c r="D439" s="2">
        <v>0.44368000000000002</v>
      </c>
      <c r="E439" s="3">
        <f t="shared" ref="E439:E500" si="28">IF(C439=0,"",(D439/C439-1))</f>
        <v>-0.99681752142101165</v>
      </c>
      <c r="F439" s="2">
        <v>1039.45436</v>
      </c>
      <c r="G439" s="2">
        <v>1118.7772500000001</v>
      </c>
      <c r="H439" s="3">
        <f t="shared" ref="H439:H500" si="29">IF(F439=0,"",(G439/F439-1))</f>
        <v>7.6312047024363894E-2</v>
      </c>
      <c r="I439" s="2">
        <v>1980.6502499999999</v>
      </c>
      <c r="J439" s="3">
        <f t="shared" ref="J439:J500" si="30">IF(I439=0,"",(G439/I439-1))</f>
        <v>-0.43514648787689791</v>
      </c>
      <c r="K439" s="2">
        <v>1039.45436</v>
      </c>
      <c r="L439" s="2">
        <v>1118.7772500000001</v>
      </c>
      <c r="M439" s="3">
        <f t="shared" ref="M439:M500" si="31">IF(K439=0,"",(L439/K439-1))</f>
        <v>7.6312047024363894E-2</v>
      </c>
    </row>
    <row r="440" spans="1:13" x14ac:dyDescent="0.2">
      <c r="A440" s="1" t="s">
        <v>18</v>
      </c>
      <c r="B440" s="1" t="s">
        <v>87</v>
      </c>
      <c r="C440" s="2">
        <v>0</v>
      </c>
      <c r="D440" s="2">
        <v>0</v>
      </c>
      <c r="E440" s="3" t="str">
        <f t="shared" si="28"/>
        <v/>
      </c>
      <c r="F440" s="2">
        <v>96.590940000000003</v>
      </c>
      <c r="G440" s="2">
        <v>89.277780000000007</v>
      </c>
      <c r="H440" s="3">
        <f t="shared" si="29"/>
        <v>-7.5712691066056492E-2</v>
      </c>
      <c r="I440" s="2">
        <v>89.430710000000005</v>
      </c>
      <c r="J440" s="3">
        <f t="shared" si="30"/>
        <v>-1.7100389787803039E-3</v>
      </c>
      <c r="K440" s="2">
        <v>96.590940000000003</v>
      </c>
      <c r="L440" s="2">
        <v>89.277780000000007</v>
      </c>
      <c r="M440" s="3">
        <f t="shared" si="31"/>
        <v>-7.5712691066056492E-2</v>
      </c>
    </row>
    <row r="441" spans="1:13" x14ac:dyDescent="0.2">
      <c r="A441" s="1" t="s">
        <v>17</v>
      </c>
      <c r="B441" s="1" t="s">
        <v>87</v>
      </c>
      <c r="C441" s="2">
        <v>320.97658000000001</v>
      </c>
      <c r="D441" s="2">
        <v>481.17943000000002</v>
      </c>
      <c r="E441" s="3">
        <f t="shared" si="28"/>
        <v>0.49911071393433137</v>
      </c>
      <c r="F441" s="2">
        <v>11304.92678</v>
      </c>
      <c r="G441" s="2">
        <v>9771.8259999999991</v>
      </c>
      <c r="H441" s="3">
        <f t="shared" si="29"/>
        <v>-0.13561350814870121</v>
      </c>
      <c r="I441" s="2">
        <v>14833.48408</v>
      </c>
      <c r="J441" s="3">
        <f t="shared" si="30"/>
        <v>-0.34123190834341066</v>
      </c>
      <c r="K441" s="2">
        <v>11304.92678</v>
      </c>
      <c r="L441" s="2">
        <v>9771.8259999999991</v>
      </c>
      <c r="M441" s="3">
        <f t="shared" si="31"/>
        <v>-0.13561350814870121</v>
      </c>
    </row>
    <row r="442" spans="1:13" x14ac:dyDescent="0.2">
      <c r="A442" s="1" t="s">
        <v>16</v>
      </c>
      <c r="B442" s="1" t="s">
        <v>87</v>
      </c>
      <c r="C442" s="2">
        <v>0</v>
      </c>
      <c r="D442" s="2">
        <v>0</v>
      </c>
      <c r="E442" s="3" t="str">
        <f t="shared" si="28"/>
        <v/>
      </c>
      <c r="F442" s="2">
        <v>17.305050000000001</v>
      </c>
      <c r="G442" s="2">
        <v>0</v>
      </c>
      <c r="H442" s="3">
        <f t="shared" si="29"/>
        <v>-1</v>
      </c>
      <c r="I442" s="2">
        <v>6.3</v>
      </c>
      <c r="J442" s="3">
        <f t="shared" si="30"/>
        <v>-1</v>
      </c>
      <c r="K442" s="2">
        <v>17.305050000000001</v>
      </c>
      <c r="L442" s="2">
        <v>0</v>
      </c>
      <c r="M442" s="3">
        <f t="shared" si="31"/>
        <v>-1</v>
      </c>
    </row>
    <row r="443" spans="1:13" x14ac:dyDescent="0.2">
      <c r="A443" s="1" t="s">
        <v>15</v>
      </c>
      <c r="B443" s="1" t="s">
        <v>87</v>
      </c>
      <c r="C443" s="2">
        <v>0</v>
      </c>
      <c r="D443" s="2">
        <v>0</v>
      </c>
      <c r="E443" s="3" t="str">
        <f t="shared" si="28"/>
        <v/>
      </c>
      <c r="F443" s="2">
        <v>5.8790000000000002E-2</v>
      </c>
      <c r="G443" s="2">
        <v>335.69630000000001</v>
      </c>
      <c r="H443" s="3">
        <f t="shared" si="29"/>
        <v>5709.091852355843</v>
      </c>
      <c r="I443" s="2">
        <v>1789.87184</v>
      </c>
      <c r="J443" s="3">
        <f t="shared" si="30"/>
        <v>-0.81244673920340582</v>
      </c>
      <c r="K443" s="2">
        <v>5.8790000000000002E-2</v>
      </c>
      <c r="L443" s="2">
        <v>335.69630000000001</v>
      </c>
      <c r="M443" s="3">
        <f t="shared" si="31"/>
        <v>5709.091852355843</v>
      </c>
    </row>
    <row r="444" spans="1:13" x14ac:dyDescent="0.2">
      <c r="A444" s="1" t="s">
        <v>14</v>
      </c>
      <c r="B444" s="1" t="s">
        <v>87</v>
      </c>
      <c r="C444" s="2">
        <v>123.11404</v>
      </c>
      <c r="D444" s="2">
        <v>41.484499999999997</v>
      </c>
      <c r="E444" s="3">
        <f t="shared" si="28"/>
        <v>-0.66304005619505302</v>
      </c>
      <c r="F444" s="2">
        <v>2282.3286899999998</v>
      </c>
      <c r="G444" s="2">
        <v>2579.6511300000002</v>
      </c>
      <c r="H444" s="3">
        <f t="shared" si="29"/>
        <v>0.13027152543922171</v>
      </c>
      <c r="I444" s="2">
        <v>4113.2894900000001</v>
      </c>
      <c r="J444" s="3">
        <f t="shared" si="30"/>
        <v>-0.37284960461170946</v>
      </c>
      <c r="K444" s="2">
        <v>2282.3286899999998</v>
      </c>
      <c r="L444" s="2">
        <v>2579.6511300000002</v>
      </c>
      <c r="M444" s="3">
        <f t="shared" si="31"/>
        <v>0.13027152543922171</v>
      </c>
    </row>
    <row r="445" spans="1:13" x14ac:dyDescent="0.2">
      <c r="A445" s="1" t="s">
        <v>13</v>
      </c>
      <c r="B445" s="1" t="s">
        <v>87</v>
      </c>
      <c r="C445" s="2">
        <v>1461.07412</v>
      </c>
      <c r="D445" s="2">
        <v>3250.2254600000001</v>
      </c>
      <c r="E445" s="3">
        <f t="shared" si="28"/>
        <v>1.2245452270415962</v>
      </c>
      <c r="F445" s="2">
        <v>48577.489540000002</v>
      </c>
      <c r="G445" s="2">
        <v>56463.032950000001</v>
      </c>
      <c r="H445" s="3">
        <f t="shared" si="29"/>
        <v>0.16232916695925237</v>
      </c>
      <c r="I445" s="2">
        <v>48245.078889999997</v>
      </c>
      <c r="J445" s="3">
        <f t="shared" si="30"/>
        <v>0.17033766446391652</v>
      </c>
      <c r="K445" s="2">
        <v>48577.489540000002</v>
      </c>
      <c r="L445" s="2">
        <v>56463.032950000001</v>
      </c>
      <c r="M445" s="3">
        <f t="shared" si="31"/>
        <v>0.16232916695925237</v>
      </c>
    </row>
    <row r="446" spans="1:13" x14ac:dyDescent="0.2">
      <c r="A446" s="1" t="s">
        <v>12</v>
      </c>
      <c r="B446" s="1" t="s">
        <v>87</v>
      </c>
      <c r="C446" s="2">
        <v>212.41964999999999</v>
      </c>
      <c r="D446" s="2">
        <v>45.220320000000001</v>
      </c>
      <c r="E446" s="3">
        <f t="shared" si="28"/>
        <v>-0.78711799967658358</v>
      </c>
      <c r="F446" s="2">
        <v>2278.6133100000002</v>
      </c>
      <c r="G446" s="2">
        <v>3095.12599</v>
      </c>
      <c r="H446" s="3">
        <f t="shared" si="29"/>
        <v>0.35833753643789601</v>
      </c>
      <c r="I446" s="2">
        <v>1605.1863900000001</v>
      </c>
      <c r="J446" s="3">
        <f t="shared" si="30"/>
        <v>0.92820348420721399</v>
      </c>
      <c r="K446" s="2">
        <v>2278.6133100000002</v>
      </c>
      <c r="L446" s="2">
        <v>3095.12599</v>
      </c>
      <c r="M446" s="3">
        <f t="shared" si="31"/>
        <v>0.35833753643789601</v>
      </c>
    </row>
    <row r="447" spans="1:13" x14ac:dyDescent="0.2">
      <c r="A447" s="1" t="s">
        <v>11</v>
      </c>
      <c r="B447" s="1" t="s">
        <v>87</v>
      </c>
      <c r="C447" s="2">
        <v>1106.4420500000001</v>
      </c>
      <c r="D447" s="2">
        <v>646.76013999999998</v>
      </c>
      <c r="E447" s="3">
        <f t="shared" si="28"/>
        <v>-0.41545954440180588</v>
      </c>
      <c r="F447" s="2">
        <v>16995.821189999999</v>
      </c>
      <c r="G447" s="2">
        <v>25746.380819999998</v>
      </c>
      <c r="H447" s="3">
        <f t="shared" si="29"/>
        <v>0.51486536203079458</v>
      </c>
      <c r="I447" s="2">
        <v>24016.087759999999</v>
      </c>
      <c r="J447" s="3">
        <f t="shared" si="30"/>
        <v>7.2047249214415743E-2</v>
      </c>
      <c r="K447" s="2">
        <v>16995.821189999999</v>
      </c>
      <c r="L447" s="2">
        <v>25746.380819999998</v>
      </c>
      <c r="M447" s="3">
        <f t="shared" si="31"/>
        <v>0.51486536203079458</v>
      </c>
    </row>
    <row r="448" spans="1:13" x14ac:dyDescent="0.2">
      <c r="A448" s="1" t="s">
        <v>10</v>
      </c>
      <c r="B448" s="1" t="s">
        <v>87</v>
      </c>
      <c r="C448" s="2">
        <v>943.70228999999995</v>
      </c>
      <c r="D448" s="2">
        <v>1688.7723900000001</v>
      </c>
      <c r="E448" s="3">
        <f t="shared" si="28"/>
        <v>0.78951816467458213</v>
      </c>
      <c r="F448" s="2">
        <v>29506.566630000001</v>
      </c>
      <c r="G448" s="2">
        <v>40780.194539999997</v>
      </c>
      <c r="H448" s="3">
        <f t="shared" si="29"/>
        <v>0.38207183002233269</v>
      </c>
      <c r="I448" s="2">
        <v>40219.39473</v>
      </c>
      <c r="J448" s="3">
        <f t="shared" si="30"/>
        <v>1.3943516896878894E-2</v>
      </c>
      <c r="K448" s="2">
        <v>29506.566630000001</v>
      </c>
      <c r="L448" s="2">
        <v>40780.194539999997</v>
      </c>
      <c r="M448" s="3">
        <f t="shared" si="31"/>
        <v>0.38207183002233269</v>
      </c>
    </row>
    <row r="449" spans="1:13" x14ac:dyDescent="0.2">
      <c r="A449" s="1" t="s">
        <v>27</v>
      </c>
      <c r="B449" s="1" t="s">
        <v>87</v>
      </c>
      <c r="C449" s="2">
        <v>0</v>
      </c>
      <c r="D449" s="2">
        <v>0</v>
      </c>
      <c r="E449" s="3" t="str">
        <f t="shared" si="28"/>
        <v/>
      </c>
      <c r="F449" s="2">
        <v>265.50134000000003</v>
      </c>
      <c r="G449" s="2">
        <v>17.495560000000001</v>
      </c>
      <c r="H449" s="3">
        <f t="shared" si="29"/>
        <v>-0.93410368474976435</v>
      </c>
      <c r="I449" s="2">
        <v>3.2051599999999998</v>
      </c>
      <c r="J449" s="3">
        <f t="shared" si="30"/>
        <v>4.4585605710791354</v>
      </c>
      <c r="K449" s="2">
        <v>265.50134000000003</v>
      </c>
      <c r="L449" s="2">
        <v>17.495560000000001</v>
      </c>
      <c r="M449" s="3">
        <f t="shared" si="31"/>
        <v>-0.93410368474976435</v>
      </c>
    </row>
    <row r="450" spans="1:13" x14ac:dyDescent="0.2">
      <c r="A450" s="1" t="s">
        <v>9</v>
      </c>
      <c r="B450" s="1" t="s">
        <v>87</v>
      </c>
      <c r="C450" s="2">
        <v>246.96607</v>
      </c>
      <c r="D450" s="2">
        <v>476.80822000000001</v>
      </c>
      <c r="E450" s="3">
        <f t="shared" si="28"/>
        <v>0.93066286393106545</v>
      </c>
      <c r="F450" s="2">
        <v>7606.3971099999999</v>
      </c>
      <c r="G450" s="2">
        <v>8890.1265600000006</v>
      </c>
      <c r="H450" s="3">
        <f t="shared" si="29"/>
        <v>0.16876971205096614</v>
      </c>
      <c r="I450" s="2">
        <v>9052.1035699999993</v>
      </c>
      <c r="J450" s="3">
        <f t="shared" si="30"/>
        <v>-1.7893852931247345E-2</v>
      </c>
      <c r="K450" s="2">
        <v>7606.3971099999999</v>
      </c>
      <c r="L450" s="2">
        <v>8890.1265600000006</v>
      </c>
      <c r="M450" s="3">
        <f t="shared" si="31"/>
        <v>0.16876971205096614</v>
      </c>
    </row>
    <row r="451" spans="1:13" x14ac:dyDescent="0.2">
      <c r="A451" s="1" t="s">
        <v>8</v>
      </c>
      <c r="B451" s="1" t="s">
        <v>87</v>
      </c>
      <c r="C451" s="2">
        <v>2400.69</v>
      </c>
      <c r="D451" s="2">
        <v>4374.8420900000001</v>
      </c>
      <c r="E451" s="3">
        <f t="shared" si="28"/>
        <v>0.82232695183468096</v>
      </c>
      <c r="F451" s="2">
        <v>37961.370049999998</v>
      </c>
      <c r="G451" s="2">
        <v>56463.7405</v>
      </c>
      <c r="H451" s="3">
        <f t="shared" si="29"/>
        <v>0.48739996542880304</v>
      </c>
      <c r="I451" s="2">
        <v>71732.667780000003</v>
      </c>
      <c r="J451" s="3">
        <f t="shared" si="30"/>
        <v>-0.21285876787447711</v>
      </c>
      <c r="K451" s="2">
        <v>37961.370049999998</v>
      </c>
      <c r="L451" s="2">
        <v>56463.7405</v>
      </c>
      <c r="M451" s="3">
        <f t="shared" si="31"/>
        <v>0.48739996542880304</v>
      </c>
    </row>
    <row r="452" spans="1:13" x14ac:dyDescent="0.2">
      <c r="A452" s="1" t="s">
        <v>7</v>
      </c>
      <c r="B452" s="1" t="s">
        <v>87</v>
      </c>
      <c r="C452" s="2">
        <v>162.05376999999999</v>
      </c>
      <c r="D452" s="2">
        <v>276.49597</v>
      </c>
      <c r="E452" s="3">
        <f t="shared" si="28"/>
        <v>0.70619893631601438</v>
      </c>
      <c r="F452" s="2">
        <v>7521.6101099999996</v>
      </c>
      <c r="G452" s="2">
        <v>7767.6180899999999</v>
      </c>
      <c r="H452" s="3">
        <f t="shared" si="29"/>
        <v>3.2706824257339839E-2</v>
      </c>
      <c r="I452" s="2">
        <v>8555.1895000000004</v>
      </c>
      <c r="J452" s="3">
        <f t="shared" si="30"/>
        <v>-9.2057739924989446E-2</v>
      </c>
      <c r="K452" s="2">
        <v>7521.6101099999996</v>
      </c>
      <c r="L452" s="2">
        <v>7767.6180899999999</v>
      </c>
      <c r="M452" s="3">
        <f t="shared" si="31"/>
        <v>3.2706824257339839E-2</v>
      </c>
    </row>
    <row r="453" spans="1:13" x14ac:dyDescent="0.2">
      <c r="A453" s="1" t="s">
        <v>6</v>
      </c>
      <c r="B453" s="1" t="s">
        <v>87</v>
      </c>
      <c r="C453" s="2">
        <v>1010.77579</v>
      </c>
      <c r="D453" s="2">
        <v>1317.3148000000001</v>
      </c>
      <c r="E453" s="3">
        <f t="shared" si="28"/>
        <v>0.30327102512021975</v>
      </c>
      <c r="F453" s="2">
        <v>28656.053889999999</v>
      </c>
      <c r="G453" s="2">
        <v>34739.377189999999</v>
      </c>
      <c r="H453" s="3">
        <f t="shared" si="29"/>
        <v>0.21228754396371641</v>
      </c>
      <c r="I453" s="2">
        <v>50819.08135</v>
      </c>
      <c r="J453" s="3">
        <f t="shared" si="30"/>
        <v>-0.31641076014846148</v>
      </c>
      <c r="K453" s="2">
        <v>28656.053889999999</v>
      </c>
      <c r="L453" s="2">
        <v>34739.377189999999</v>
      </c>
      <c r="M453" s="3">
        <f t="shared" si="31"/>
        <v>0.21228754396371641</v>
      </c>
    </row>
    <row r="454" spans="1:13" x14ac:dyDescent="0.2">
      <c r="A454" s="1" t="s">
        <v>5</v>
      </c>
      <c r="B454" s="1" t="s">
        <v>87</v>
      </c>
      <c r="C454" s="2">
        <v>0</v>
      </c>
      <c r="D454" s="2">
        <v>0</v>
      </c>
      <c r="E454" s="3" t="str">
        <f t="shared" si="28"/>
        <v/>
      </c>
      <c r="F454" s="2">
        <v>0.13331000000000001</v>
      </c>
      <c r="G454" s="2">
        <v>229.77386000000001</v>
      </c>
      <c r="H454" s="3">
        <f t="shared" si="29"/>
        <v>1722.6055809766708</v>
      </c>
      <c r="I454" s="2">
        <v>272.01263999999998</v>
      </c>
      <c r="J454" s="3">
        <f t="shared" si="30"/>
        <v>-0.15528241628771355</v>
      </c>
      <c r="K454" s="2">
        <v>0.13331000000000001</v>
      </c>
      <c r="L454" s="2">
        <v>229.77386000000001</v>
      </c>
      <c r="M454" s="3">
        <f t="shared" si="31"/>
        <v>1722.6055809766708</v>
      </c>
    </row>
    <row r="455" spans="1:13" x14ac:dyDescent="0.2">
      <c r="A455" s="1" t="s">
        <v>4</v>
      </c>
      <c r="B455" s="1" t="s">
        <v>87</v>
      </c>
      <c r="C455" s="2">
        <v>22398.306369999998</v>
      </c>
      <c r="D455" s="2">
        <v>27991.49424</v>
      </c>
      <c r="E455" s="3">
        <f t="shared" si="28"/>
        <v>0.24971476760811906</v>
      </c>
      <c r="F455" s="2">
        <v>657536.21724000003</v>
      </c>
      <c r="G455" s="2">
        <v>726730.60875000001</v>
      </c>
      <c r="H455" s="3">
        <f t="shared" si="29"/>
        <v>0.10523282169983372</v>
      </c>
      <c r="I455" s="2">
        <v>689232.98352999997</v>
      </c>
      <c r="J455" s="3">
        <f t="shared" si="30"/>
        <v>5.4404861804423277E-2</v>
      </c>
      <c r="K455" s="2">
        <v>657536.21724000003</v>
      </c>
      <c r="L455" s="2">
        <v>726730.60875000001</v>
      </c>
      <c r="M455" s="3">
        <f t="shared" si="31"/>
        <v>0.10523282169983372</v>
      </c>
    </row>
    <row r="456" spans="1:13" x14ac:dyDescent="0.2">
      <c r="A456" s="1" t="s">
        <v>3</v>
      </c>
      <c r="B456" s="1" t="s">
        <v>87</v>
      </c>
      <c r="C456" s="2">
        <v>553.04620999999997</v>
      </c>
      <c r="D456" s="2">
        <v>90.307720000000003</v>
      </c>
      <c r="E456" s="3">
        <f t="shared" si="28"/>
        <v>-0.83670854556620144</v>
      </c>
      <c r="F456" s="2">
        <v>6071.84069</v>
      </c>
      <c r="G456" s="2">
        <v>5357.4738900000002</v>
      </c>
      <c r="H456" s="3">
        <f t="shared" si="29"/>
        <v>-0.11765242806461051</v>
      </c>
      <c r="I456" s="2">
        <v>5849.0910999999996</v>
      </c>
      <c r="J456" s="3">
        <f t="shared" si="30"/>
        <v>-8.4050188584000596E-2</v>
      </c>
      <c r="K456" s="2">
        <v>6071.84069</v>
      </c>
      <c r="L456" s="2">
        <v>5357.4738900000002</v>
      </c>
      <c r="M456" s="3">
        <f t="shared" si="31"/>
        <v>-0.11765242806461051</v>
      </c>
    </row>
    <row r="457" spans="1:13" x14ac:dyDescent="0.2">
      <c r="A457" s="1" t="s">
        <v>26</v>
      </c>
      <c r="B457" s="1" t="s">
        <v>87</v>
      </c>
      <c r="C457" s="2">
        <v>12.65</v>
      </c>
      <c r="D457" s="2">
        <v>0</v>
      </c>
      <c r="E457" s="3">
        <f t="shared" si="28"/>
        <v>-1</v>
      </c>
      <c r="F457" s="2">
        <v>264.40971999999999</v>
      </c>
      <c r="G457" s="2">
        <v>490.89963999999998</v>
      </c>
      <c r="H457" s="3">
        <f t="shared" si="29"/>
        <v>0.85658696662134814</v>
      </c>
      <c r="I457" s="2">
        <v>859.68928000000005</v>
      </c>
      <c r="J457" s="3">
        <f t="shared" si="30"/>
        <v>-0.42898015431808112</v>
      </c>
      <c r="K457" s="2">
        <v>264.40971999999999</v>
      </c>
      <c r="L457" s="2">
        <v>490.89963999999998</v>
      </c>
      <c r="M457" s="3">
        <f t="shared" si="31"/>
        <v>0.85658696662134814</v>
      </c>
    </row>
    <row r="458" spans="1:13" x14ac:dyDescent="0.2">
      <c r="A458" s="1" t="s">
        <v>2</v>
      </c>
      <c r="B458" s="1" t="s">
        <v>87</v>
      </c>
      <c r="C458" s="2">
        <v>2216.17913</v>
      </c>
      <c r="D458" s="2">
        <v>4122.3176700000004</v>
      </c>
      <c r="E458" s="3">
        <f t="shared" si="28"/>
        <v>0.86010129515117328</v>
      </c>
      <c r="F458" s="2">
        <v>75769.860199999996</v>
      </c>
      <c r="G458" s="2">
        <v>88705.378360000002</v>
      </c>
      <c r="H458" s="3">
        <f t="shared" si="29"/>
        <v>0.17072115648433006</v>
      </c>
      <c r="I458" s="2">
        <v>92362.915150000001</v>
      </c>
      <c r="J458" s="3">
        <f t="shared" si="30"/>
        <v>-3.9599624850082504E-2</v>
      </c>
      <c r="K458" s="2">
        <v>75769.860199999996</v>
      </c>
      <c r="L458" s="2">
        <v>88705.378360000002</v>
      </c>
      <c r="M458" s="3">
        <f t="shared" si="31"/>
        <v>0.17072115648433006</v>
      </c>
    </row>
    <row r="459" spans="1:13" x14ac:dyDescent="0.2">
      <c r="A459" s="1" t="s">
        <v>25</v>
      </c>
      <c r="B459" s="1" t="s">
        <v>87</v>
      </c>
      <c r="C459" s="2">
        <v>30.806920000000002</v>
      </c>
      <c r="D459" s="2">
        <v>26.746510000000001</v>
      </c>
      <c r="E459" s="3">
        <f t="shared" si="28"/>
        <v>-0.13180188087611489</v>
      </c>
      <c r="F459" s="2">
        <v>720.2912</v>
      </c>
      <c r="G459" s="2">
        <v>1299.28215</v>
      </c>
      <c r="H459" s="3">
        <f t="shared" si="29"/>
        <v>0.80382899305169908</v>
      </c>
      <c r="I459" s="2">
        <v>2366.9672700000001</v>
      </c>
      <c r="J459" s="3">
        <f t="shared" si="30"/>
        <v>-0.45107726394543679</v>
      </c>
      <c r="K459" s="2">
        <v>720.2912</v>
      </c>
      <c r="L459" s="2">
        <v>1299.28215</v>
      </c>
      <c r="M459" s="3">
        <f t="shared" si="31"/>
        <v>0.80382899305169908</v>
      </c>
    </row>
    <row r="460" spans="1:13" x14ac:dyDescent="0.2">
      <c r="A460" s="1" t="s">
        <v>29</v>
      </c>
      <c r="B460" s="1" t="s">
        <v>87</v>
      </c>
      <c r="C460" s="2">
        <v>0</v>
      </c>
      <c r="D460" s="2">
        <v>64.820729999999998</v>
      </c>
      <c r="E460" s="3" t="str">
        <f t="shared" si="28"/>
        <v/>
      </c>
      <c r="F460" s="2">
        <v>2463.2895600000002</v>
      </c>
      <c r="G460" s="2">
        <v>2361.2511</v>
      </c>
      <c r="H460" s="3">
        <f t="shared" si="29"/>
        <v>-4.1423656259071739E-2</v>
      </c>
      <c r="I460" s="2">
        <v>3553.2848199999999</v>
      </c>
      <c r="J460" s="3">
        <f t="shared" si="30"/>
        <v>-0.33547373216200549</v>
      </c>
      <c r="K460" s="2">
        <v>2463.2895600000002</v>
      </c>
      <c r="L460" s="2">
        <v>2361.2511</v>
      </c>
      <c r="M460" s="3">
        <f t="shared" si="31"/>
        <v>-4.1423656259071739E-2</v>
      </c>
    </row>
    <row r="461" spans="1:13" x14ac:dyDescent="0.2">
      <c r="A461" s="6" t="s">
        <v>0</v>
      </c>
      <c r="B461" s="6" t="s">
        <v>87</v>
      </c>
      <c r="C461" s="5">
        <v>38027.005700000002</v>
      </c>
      <c r="D461" s="5">
        <v>53251.247199999998</v>
      </c>
      <c r="E461" s="4">
        <f t="shared" si="28"/>
        <v>0.40035341252230117</v>
      </c>
      <c r="F461" s="5">
        <v>1002592.02555</v>
      </c>
      <c r="G461" s="5">
        <v>1149915.29198</v>
      </c>
      <c r="H461" s="4">
        <f t="shared" si="29"/>
        <v>0.14694238800591064</v>
      </c>
      <c r="I461" s="5">
        <v>1153195.1747000001</v>
      </c>
      <c r="J461" s="4">
        <f t="shared" si="30"/>
        <v>-2.8441696531147365E-3</v>
      </c>
      <c r="K461" s="5">
        <v>1002592.02555</v>
      </c>
      <c r="L461" s="5">
        <v>1149915.29198</v>
      </c>
      <c r="M461" s="4">
        <f t="shared" si="31"/>
        <v>0.14694238800591064</v>
      </c>
    </row>
    <row r="462" spans="1:13" x14ac:dyDescent="0.2">
      <c r="A462" s="1" t="s">
        <v>22</v>
      </c>
      <c r="B462" s="1" t="s">
        <v>86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5.9679999999999997E-2</v>
      </c>
      <c r="J462" s="3">
        <f t="shared" si="30"/>
        <v>-1</v>
      </c>
      <c r="K462" s="2">
        <v>0</v>
      </c>
      <c r="L462" s="2">
        <v>0</v>
      </c>
      <c r="M462" s="3" t="str">
        <f t="shared" si="31"/>
        <v/>
      </c>
    </row>
    <row r="463" spans="1:13" x14ac:dyDescent="0.2">
      <c r="A463" s="1" t="s">
        <v>21</v>
      </c>
      <c r="B463" s="1" t="s">
        <v>86</v>
      </c>
      <c r="C463" s="2">
        <v>0</v>
      </c>
      <c r="D463" s="2">
        <v>0</v>
      </c>
      <c r="E463" s="3" t="str">
        <f t="shared" si="28"/>
        <v/>
      </c>
      <c r="F463" s="2">
        <v>104.11057</v>
      </c>
      <c r="G463" s="2">
        <v>143.49769000000001</v>
      </c>
      <c r="H463" s="3">
        <f t="shared" si="29"/>
        <v>0.37832008796032923</v>
      </c>
      <c r="I463" s="2">
        <v>129.54057</v>
      </c>
      <c r="J463" s="3">
        <f t="shared" si="30"/>
        <v>0.10774323441683165</v>
      </c>
      <c r="K463" s="2">
        <v>104.11057</v>
      </c>
      <c r="L463" s="2">
        <v>143.49769000000001</v>
      </c>
      <c r="M463" s="3">
        <f t="shared" si="31"/>
        <v>0.37832008796032923</v>
      </c>
    </row>
    <row r="464" spans="1:13" x14ac:dyDescent="0.2">
      <c r="A464" s="1" t="s">
        <v>20</v>
      </c>
      <c r="B464" s="1" t="s">
        <v>86</v>
      </c>
      <c r="C464" s="2">
        <v>0</v>
      </c>
      <c r="D464" s="2">
        <v>0</v>
      </c>
      <c r="E464" s="3" t="str">
        <f t="shared" si="28"/>
        <v/>
      </c>
      <c r="F464" s="2">
        <v>0.13088</v>
      </c>
      <c r="G464" s="2">
        <v>2.351E-2</v>
      </c>
      <c r="H464" s="3">
        <f t="shared" si="29"/>
        <v>-0.82036980440097795</v>
      </c>
      <c r="I464" s="2">
        <v>1.93696</v>
      </c>
      <c r="J464" s="3">
        <f t="shared" si="30"/>
        <v>-0.98786242359160747</v>
      </c>
      <c r="K464" s="2">
        <v>0.13088</v>
      </c>
      <c r="L464" s="2">
        <v>2.351E-2</v>
      </c>
      <c r="M464" s="3">
        <f t="shared" si="31"/>
        <v>-0.82036980440097795</v>
      </c>
    </row>
    <row r="465" spans="1:13" x14ac:dyDescent="0.2">
      <c r="A465" s="1" t="s">
        <v>19</v>
      </c>
      <c r="B465" s="1" t="s">
        <v>86</v>
      </c>
      <c r="C465" s="2">
        <v>0</v>
      </c>
      <c r="D465" s="2">
        <v>0</v>
      </c>
      <c r="E465" s="3" t="str">
        <f t="shared" si="28"/>
        <v/>
      </c>
      <c r="F465" s="2">
        <v>22.918479999999999</v>
      </c>
      <c r="G465" s="2">
        <v>82.004300000000001</v>
      </c>
      <c r="H465" s="3">
        <f t="shared" si="29"/>
        <v>2.5780863303325527</v>
      </c>
      <c r="I465" s="2">
        <v>28.772120000000001</v>
      </c>
      <c r="J465" s="3">
        <f t="shared" si="30"/>
        <v>1.8501306125513168</v>
      </c>
      <c r="K465" s="2">
        <v>22.918479999999999</v>
      </c>
      <c r="L465" s="2">
        <v>82.004300000000001</v>
      </c>
      <c r="M465" s="3">
        <f t="shared" si="31"/>
        <v>2.5780863303325527</v>
      </c>
    </row>
    <row r="466" spans="1:13" x14ac:dyDescent="0.2">
      <c r="A466" s="1" t="s">
        <v>18</v>
      </c>
      <c r="B466" s="1" t="s">
        <v>86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2">
      <c r="A467" s="1" t="s">
        <v>17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15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">
      <c r="A469" s="1" t="s">
        <v>14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13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125.27064</v>
      </c>
      <c r="G470" s="2">
        <v>139.02611999999999</v>
      </c>
      <c r="H470" s="3">
        <f t="shared" si="29"/>
        <v>0.10980609662407725</v>
      </c>
      <c r="I470" s="2">
        <v>66.864999999999995</v>
      </c>
      <c r="J470" s="3">
        <f t="shared" si="30"/>
        <v>1.0792061616690347</v>
      </c>
      <c r="K470" s="2">
        <v>125.27064</v>
      </c>
      <c r="L470" s="2">
        <v>139.02611999999999</v>
      </c>
      <c r="M470" s="3">
        <f t="shared" si="31"/>
        <v>0.10980609662407725</v>
      </c>
    </row>
    <row r="471" spans="1:13" x14ac:dyDescent="0.2">
      <c r="A471" s="1" t="s">
        <v>12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13.262320000000001</v>
      </c>
      <c r="G471" s="2">
        <v>188.989</v>
      </c>
      <c r="H471" s="3">
        <f t="shared" si="29"/>
        <v>13.250070877493529</v>
      </c>
      <c r="I471" s="2">
        <v>239.93768</v>
      </c>
      <c r="J471" s="3">
        <f t="shared" si="30"/>
        <v>-0.21234130462543443</v>
      </c>
      <c r="K471" s="2">
        <v>13.262320000000001</v>
      </c>
      <c r="L471" s="2">
        <v>188.989</v>
      </c>
      <c r="M471" s="3">
        <f t="shared" si="31"/>
        <v>13.250070877493529</v>
      </c>
    </row>
    <row r="472" spans="1:13" x14ac:dyDescent="0.2">
      <c r="A472" s="1" t="s">
        <v>11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1.3007200000000001</v>
      </c>
      <c r="J472" s="3">
        <f t="shared" si="30"/>
        <v>-1</v>
      </c>
      <c r="K472" s="2">
        <v>0</v>
      </c>
      <c r="L472" s="2">
        <v>0</v>
      </c>
      <c r="M472" s="3" t="str">
        <f t="shared" si="31"/>
        <v/>
      </c>
    </row>
    <row r="473" spans="1:13" x14ac:dyDescent="0.2">
      <c r="A473" s="1" t="s">
        <v>10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3.22343</v>
      </c>
      <c r="G473" s="2">
        <v>33.497999999999998</v>
      </c>
      <c r="H473" s="3">
        <f t="shared" si="29"/>
        <v>9.392035812783277</v>
      </c>
      <c r="I473" s="2">
        <v>14.479699999999999</v>
      </c>
      <c r="J473" s="3">
        <f t="shared" si="30"/>
        <v>1.3134457205605088</v>
      </c>
      <c r="K473" s="2">
        <v>3.22343</v>
      </c>
      <c r="L473" s="2">
        <v>33.497999999999998</v>
      </c>
      <c r="M473" s="3">
        <f t="shared" si="31"/>
        <v>9.392035812783277</v>
      </c>
    </row>
    <row r="474" spans="1:13" x14ac:dyDescent="0.2">
      <c r="A474" s="1" t="s">
        <v>27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0.92747000000000002</v>
      </c>
      <c r="J474" s="3">
        <f t="shared" si="30"/>
        <v>-1</v>
      </c>
      <c r="K474" s="2">
        <v>0</v>
      </c>
      <c r="L474" s="2">
        <v>0</v>
      </c>
      <c r="M474" s="3" t="str">
        <f t="shared" si="31"/>
        <v/>
      </c>
    </row>
    <row r="475" spans="1:13" x14ac:dyDescent="0.2">
      <c r="A475" s="1" t="s">
        <v>9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3.8036099999999999</v>
      </c>
      <c r="G475" s="2">
        <v>0</v>
      </c>
      <c r="H475" s="3">
        <f t="shared" si="29"/>
        <v>-1</v>
      </c>
      <c r="I475" s="2">
        <v>5.9185299999999996</v>
      </c>
      <c r="J475" s="3">
        <f t="shared" si="30"/>
        <v>-1</v>
      </c>
      <c r="K475" s="2">
        <v>3.8036099999999999</v>
      </c>
      <c r="L475" s="2">
        <v>0</v>
      </c>
      <c r="M475" s="3">
        <f t="shared" si="31"/>
        <v>-1</v>
      </c>
    </row>
    <row r="476" spans="1:13" x14ac:dyDescent="0.2">
      <c r="A476" s="1" t="s">
        <v>8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10.74255</v>
      </c>
      <c r="J476" s="3">
        <f t="shared" si="30"/>
        <v>-1</v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7</v>
      </c>
      <c r="B477" s="1" t="s">
        <v>86</v>
      </c>
      <c r="C477" s="2">
        <v>0</v>
      </c>
      <c r="D477" s="2">
        <v>42.62912</v>
      </c>
      <c r="E477" s="3" t="str">
        <f t="shared" si="28"/>
        <v/>
      </c>
      <c r="F477" s="2">
        <v>272.00754999999998</v>
      </c>
      <c r="G477" s="2">
        <v>555.43416999999999</v>
      </c>
      <c r="H477" s="3">
        <f t="shared" si="29"/>
        <v>1.0419807097266234</v>
      </c>
      <c r="I477" s="2">
        <v>370.33654000000001</v>
      </c>
      <c r="J477" s="3">
        <f t="shared" si="30"/>
        <v>0.49980925457693148</v>
      </c>
      <c r="K477" s="2">
        <v>272.00754999999998</v>
      </c>
      <c r="L477" s="2">
        <v>555.43416999999999</v>
      </c>
      <c r="M477" s="3">
        <f t="shared" si="31"/>
        <v>1.0419807097266234</v>
      </c>
    </row>
    <row r="478" spans="1:13" x14ac:dyDescent="0.2">
      <c r="A478" s="1" t="s">
        <v>6</v>
      </c>
      <c r="B478" s="1" t="s">
        <v>86</v>
      </c>
      <c r="C478" s="2">
        <v>0</v>
      </c>
      <c r="D478" s="2">
        <v>24.71407</v>
      </c>
      <c r="E478" s="3" t="str">
        <f t="shared" si="28"/>
        <v/>
      </c>
      <c r="F478" s="2">
        <v>262.16412000000003</v>
      </c>
      <c r="G478" s="2">
        <v>572.20322999999996</v>
      </c>
      <c r="H478" s="3">
        <f t="shared" si="29"/>
        <v>1.1826145774639181</v>
      </c>
      <c r="I478" s="2">
        <v>357.14535999999998</v>
      </c>
      <c r="J478" s="3">
        <f t="shared" si="30"/>
        <v>0.60215781607802499</v>
      </c>
      <c r="K478" s="2">
        <v>262.16412000000003</v>
      </c>
      <c r="L478" s="2">
        <v>572.20322999999996</v>
      </c>
      <c r="M478" s="3">
        <f t="shared" si="31"/>
        <v>1.1826145774639181</v>
      </c>
    </row>
    <row r="479" spans="1:13" x14ac:dyDescent="0.2">
      <c r="A479" s="1" t="s">
        <v>4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</v>
      </c>
      <c r="M479" s="3" t="str">
        <f t="shared" si="31"/>
        <v/>
      </c>
    </row>
    <row r="480" spans="1:13" x14ac:dyDescent="0.2">
      <c r="A480" s="1" t="s">
        <v>3</v>
      </c>
      <c r="B480" s="1" t="s">
        <v>86</v>
      </c>
      <c r="C480" s="2">
        <v>4.3630800000000001</v>
      </c>
      <c r="D480" s="2">
        <v>8.8655299999999997</v>
      </c>
      <c r="E480" s="3">
        <f t="shared" si="28"/>
        <v>1.0319430310697948</v>
      </c>
      <c r="F480" s="2">
        <v>433.17248999999998</v>
      </c>
      <c r="G480" s="2">
        <v>1727.62709</v>
      </c>
      <c r="H480" s="3">
        <f t="shared" si="29"/>
        <v>2.9883121155731751</v>
      </c>
      <c r="I480" s="2">
        <v>1150.7321199999999</v>
      </c>
      <c r="J480" s="3">
        <f t="shared" si="30"/>
        <v>0.50132864110893172</v>
      </c>
      <c r="K480" s="2">
        <v>433.17248999999998</v>
      </c>
      <c r="L480" s="2">
        <v>1727.62709</v>
      </c>
      <c r="M480" s="3">
        <f t="shared" si="31"/>
        <v>2.9883121155731751</v>
      </c>
    </row>
    <row r="481" spans="1:13" x14ac:dyDescent="0.2">
      <c r="A481" s="1" t="s">
        <v>26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0</v>
      </c>
      <c r="M481" s="3" t="str">
        <f t="shared" si="31"/>
        <v/>
      </c>
    </row>
    <row r="482" spans="1:13" x14ac:dyDescent="0.2">
      <c r="A482" s="1" t="s">
        <v>2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11.883229999999999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11.883229999999999</v>
      </c>
      <c r="M482" s="3" t="str">
        <f t="shared" si="31"/>
        <v/>
      </c>
    </row>
    <row r="483" spans="1:13" x14ac:dyDescent="0.2">
      <c r="A483" s="1" t="s">
        <v>33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9.5792000000000002</v>
      </c>
      <c r="H483" s="3" t="str">
        <f t="shared" si="29"/>
        <v/>
      </c>
      <c r="I483" s="2">
        <v>18.68</v>
      </c>
      <c r="J483" s="3">
        <f t="shared" si="30"/>
        <v>-0.48719486081370444</v>
      </c>
      <c r="K483" s="2">
        <v>0</v>
      </c>
      <c r="L483" s="2">
        <v>9.5792000000000002</v>
      </c>
      <c r="M483" s="3" t="str">
        <f t="shared" si="31"/>
        <v/>
      </c>
    </row>
    <row r="484" spans="1:13" x14ac:dyDescent="0.2">
      <c r="A484" s="1" t="s">
        <v>25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50.476489999999998</v>
      </c>
      <c r="G484" s="2">
        <v>10.87889</v>
      </c>
      <c r="H484" s="3">
        <f t="shared" si="29"/>
        <v>-0.78447609966540854</v>
      </c>
      <c r="I484" s="2">
        <v>173.35586000000001</v>
      </c>
      <c r="J484" s="3">
        <f t="shared" si="30"/>
        <v>-0.93724532877054167</v>
      </c>
      <c r="K484" s="2">
        <v>50.476489999999998</v>
      </c>
      <c r="L484" s="2">
        <v>10.87889</v>
      </c>
      <c r="M484" s="3">
        <f t="shared" si="31"/>
        <v>-0.78447609966540854</v>
      </c>
    </row>
    <row r="485" spans="1:13" x14ac:dyDescent="0.2">
      <c r="A485" s="1" t="s">
        <v>29</v>
      </c>
      <c r="B485" s="1" t="s">
        <v>86</v>
      </c>
      <c r="C485" s="2">
        <v>738.49390000000005</v>
      </c>
      <c r="D485" s="2">
        <v>0</v>
      </c>
      <c r="E485" s="3">
        <f t="shared" si="28"/>
        <v>-1</v>
      </c>
      <c r="F485" s="2">
        <v>1885.4748500000001</v>
      </c>
      <c r="G485" s="2">
        <v>197.93190000000001</v>
      </c>
      <c r="H485" s="3">
        <f t="shared" si="29"/>
        <v>-0.89502278431345816</v>
      </c>
      <c r="I485" s="2">
        <v>418.70974000000001</v>
      </c>
      <c r="J485" s="3">
        <f t="shared" si="30"/>
        <v>-0.52728135724762448</v>
      </c>
      <c r="K485" s="2">
        <v>1885.4748500000001</v>
      </c>
      <c r="L485" s="2">
        <v>197.93190000000001</v>
      </c>
      <c r="M485" s="3">
        <f t="shared" si="31"/>
        <v>-0.89502278431345816</v>
      </c>
    </row>
    <row r="486" spans="1:13" x14ac:dyDescent="0.2">
      <c r="A486" s="6" t="s">
        <v>0</v>
      </c>
      <c r="B486" s="6" t="s">
        <v>86</v>
      </c>
      <c r="C486" s="5">
        <v>742.85698000000002</v>
      </c>
      <c r="D486" s="5">
        <v>76.20872</v>
      </c>
      <c r="E486" s="4">
        <f t="shared" si="28"/>
        <v>-0.89741131597094237</v>
      </c>
      <c r="F486" s="5">
        <v>3176.0154299999999</v>
      </c>
      <c r="G486" s="5">
        <v>3672.5763299999999</v>
      </c>
      <c r="H486" s="4">
        <f t="shared" si="29"/>
        <v>0.15634713084501617</v>
      </c>
      <c r="I486" s="5">
        <v>2989.4405999999999</v>
      </c>
      <c r="J486" s="4">
        <f t="shared" si="30"/>
        <v>0.22851624146671456</v>
      </c>
      <c r="K486" s="5">
        <v>3176.0154299999999</v>
      </c>
      <c r="L486" s="5">
        <v>3672.5763299999999</v>
      </c>
      <c r="M486" s="4">
        <f t="shared" si="31"/>
        <v>0.15634713084501617</v>
      </c>
    </row>
    <row r="487" spans="1:13" x14ac:dyDescent="0.2">
      <c r="A487" s="1" t="s">
        <v>22</v>
      </c>
      <c r="B487" s="1" t="s">
        <v>85</v>
      </c>
      <c r="C487" s="2">
        <v>0</v>
      </c>
      <c r="D487" s="2">
        <v>0</v>
      </c>
      <c r="E487" s="3" t="str">
        <f t="shared" si="28"/>
        <v/>
      </c>
      <c r="F487" s="2">
        <v>176.30408</v>
      </c>
      <c r="G487" s="2">
        <v>297.11</v>
      </c>
      <c r="H487" s="3">
        <f t="shared" si="29"/>
        <v>0.68521341082974385</v>
      </c>
      <c r="I487" s="2">
        <v>173.90323000000001</v>
      </c>
      <c r="J487" s="3">
        <f t="shared" si="30"/>
        <v>0.70847890519342283</v>
      </c>
      <c r="K487" s="2">
        <v>176.30408</v>
      </c>
      <c r="L487" s="2">
        <v>297.11</v>
      </c>
      <c r="M487" s="3">
        <f t="shared" si="31"/>
        <v>0.68521341082974385</v>
      </c>
    </row>
    <row r="488" spans="1:13" x14ac:dyDescent="0.2">
      <c r="A488" s="1" t="s">
        <v>21</v>
      </c>
      <c r="B488" s="1" t="s">
        <v>85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1.4256</v>
      </c>
      <c r="J488" s="3">
        <f t="shared" si="30"/>
        <v>-1</v>
      </c>
      <c r="K488" s="2">
        <v>0</v>
      </c>
      <c r="L488" s="2">
        <v>0</v>
      </c>
      <c r="M488" s="3" t="str">
        <f t="shared" si="31"/>
        <v/>
      </c>
    </row>
    <row r="489" spans="1:13" x14ac:dyDescent="0.2">
      <c r="A489" s="1" t="s">
        <v>20</v>
      </c>
      <c r="B489" s="1" t="s">
        <v>85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1.5507599999999999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</v>
      </c>
      <c r="L489" s="2">
        <v>1.5507599999999999</v>
      </c>
      <c r="M489" s="3" t="str">
        <f t="shared" si="31"/>
        <v/>
      </c>
    </row>
    <row r="490" spans="1:13" x14ac:dyDescent="0.2">
      <c r="A490" s="1" t="s">
        <v>19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0</v>
      </c>
      <c r="M490" s="3" t="str">
        <f t="shared" si="31"/>
        <v/>
      </c>
    </row>
    <row r="491" spans="1:13" x14ac:dyDescent="0.2">
      <c r="A491" s="1" t="s">
        <v>17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17.724430000000002</v>
      </c>
      <c r="G491" s="2">
        <v>44.248260000000002</v>
      </c>
      <c r="H491" s="3">
        <f t="shared" si="29"/>
        <v>1.4964560214348217</v>
      </c>
      <c r="I491" s="2">
        <v>67.062759999999997</v>
      </c>
      <c r="J491" s="3">
        <f t="shared" si="30"/>
        <v>-0.34019625795299802</v>
      </c>
      <c r="K491" s="2">
        <v>17.724430000000002</v>
      </c>
      <c r="L491" s="2">
        <v>44.248260000000002</v>
      </c>
      <c r="M491" s="3">
        <f t="shared" si="31"/>
        <v>1.4964560214348217</v>
      </c>
    </row>
    <row r="492" spans="1:13" x14ac:dyDescent="0.2">
      <c r="A492" s="1" t="s">
        <v>14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5.8000000000000003E-2</v>
      </c>
      <c r="J492" s="3">
        <f t="shared" si="30"/>
        <v>-1</v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13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54.667720000000003</v>
      </c>
      <c r="G493" s="2">
        <v>76.090609999999998</v>
      </c>
      <c r="H493" s="3">
        <f t="shared" si="29"/>
        <v>0.39187458339217351</v>
      </c>
      <c r="I493" s="2">
        <v>65.014939999999996</v>
      </c>
      <c r="J493" s="3">
        <f t="shared" si="30"/>
        <v>0.17035576745898706</v>
      </c>
      <c r="K493" s="2">
        <v>54.667720000000003</v>
      </c>
      <c r="L493" s="2">
        <v>76.090609999999998</v>
      </c>
      <c r="M493" s="3">
        <f t="shared" si="31"/>
        <v>0.39187458339217351</v>
      </c>
    </row>
    <row r="494" spans="1:13" x14ac:dyDescent="0.2">
      <c r="A494" s="1" t="s">
        <v>12</v>
      </c>
      <c r="B494" s="1" t="s">
        <v>85</v>
      </c>
      <c r="C494" s="2">
        <v>15.5</v>
      </c>
      <c r="D494" s="2">
        <v>380.30450000000002</v>
      </c>
      <c r="E494" s="3">
        <f t="shared" si="28"/>
        <v>23.535774193548388</v>
      </c>
      <c r="F494" s="2">
        <v>1708.3607300000001</v>
      </c>
      <c r="G494" s="2">
        <v>3227.4452799999999</v>
      </c>
      <c r="H494" s="3">
        <f t="shared" si="29"/>
        <v>0.88920596412913322</v>
      </c>
      <c r="I494" s="2">
        <v>2891.7357000000002</v>
      </c>
      <c r="J494" s="3">
        <f t="shared" si="30"/>
        <v>0.11609276048291672</v>
      </c>
      <c r="K494" s="2">
        <v>1708.3607300000001</v>
      </c>
      <c r="L494" s="2">
        <v>3227.4452799999999</v>
      </c>
      <c r="M494" s="3">
        <f t="shared" si="31"/>
        <v>0.88920596412913322</v>
      </c>
    </row>
    <row r="495" spans="1:13" x14ac:dyDescent="0.2">
      <c r="A495" s="1" t="s">
        <v>11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8.1933399999999992</v>
      </c>
      <c r="H495" s="3" t="str">
        <f t="shared" si="29"/>
        <v/>
      </c>
      <c r="I495" s="2">
        <v>17.776209999999999</v>
      </c>
      <c r="J495" s="3">
        <f t="shared" si="30"/>
        <v>-0.53908397796830709</v>
      </c>
      <c r="K495" s="2">
        <v>0</v>
      </c>
      <c r="L495" s="2">
        <v>8.1933399999999992</v>
      </c>
      <c r="M495" s="3" t="str">
        <f t="shared" si="31"/>
        <v/>
      </c>
    </row>
    <row r="496" spans="1:13" x14ac:dyDescent="0.2">
      <c r="A496" s="1" t="s">
        <v>10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166.10276999999999</v>
      </c>
      <c r="G496" s="2">
        <v>105.98905000000001</v>
      </c>
      <c r="H496" s="3">
        <f t="shared" si="29"/>
        <v>-0.36190678818902289</v>
      </c>
      <c r="I496" s="2">
        <v>291.73880000000003</v>
      </c>
      <c r="J496" s="3">
        <f t="shared" si="30"/>
        <v>-0.63669882100015496</v>
      </c>
      <c r="K496" s="2">
        <v>166.10276999999999</v>
      </c>
      <c r="L496" s="2">
        <v>105.98905000000001</v>
      </c>
      <c r="M496" s="3">
        <f t="shared" si="31"/>
        <v>-0.36190678818902289</v>
      </c>
    </row>
    <row r="497" spans="1:13" x14ac:dyDescent="0.2">
      <c r="A497" s="1" t="s">
        <v>9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0</v>
      </c>
      <c r="M497" s="3" t="str">
        <f t="shared" si="31"/>
        <v/>
      </c>
    </row>
    <row r="498" spans="1:13" x14ac:dyDescent="0.2">
      <c r="A498" s="1" t="s">
        <v>8</v>
      </c>
      <c r="B498" s="1" t="s">
        <v>85</v>
      </c>
      <c r="C498" s="2">
        <v>10.58192</v>
      </c>
      <c r="D498" s="2">
        <v>0</v>
      </c>
      <c r="E498" s="3">
        <f t="shared" si="28"/>
        <v>-1</v>
      </c>
      <c r="F498" s="2">
        <v>900.90256999999997</v>
      </c>
      <c r="G498" s="2">
        <v>1156.0988500000001</v>
      </c>
      <c r="H498" s="3">
        <f t="shared" si="29"/>
        <v>0.28326734599058812</v>
      </c>
      <c r="I498" s="2">
        <v>290.77909</v>
      </c>
      <c r="J498" s="3">
        <f t="shared" si="30"/>
        <v>2.9758665246527873</v>
      </c>
      <c r="K498" s="2">
        <v>900.90256999999997</v>
      </c>
      <c r="L498" s="2">
        <v>1156.0988500000001</v>
      </c>
      <c r="M498" s="3">
        <f t="shared" si="31"/>
        <v>0.28326734599058812</v>
      </c>
    </row>
    <row r="499" spans="1:13" x14ac:dyDescent="0.2">
      <c r="A499" s="1" t="s">
        <v>7</v>
      </c>
      <c r="B499" s="1" t="s">
        <v>85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8.6257800000000007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0</v>
      </c>
      <c r="L499" s="2">
        <v>8.6257800000000007</v>
      </c>
      <c r="M499" s="3" t="str">
        <f t="shared" si="31"/>
        <v/>
      </c>
    </row>
    <row r="500" spans="1:13" x14ac:dyDescent="0.2">
      <c r="A500" s="1" t="s">
        <v>6</v>
      </c>
      <c r="B500" s="1" t="s">
        <v>85</v>
      </c>
      <c r="C500" s="2">
        <v>0</v>
      </c>
      <c r="D500" s="2">
        <v>29.5</v>
      </c>
      <c r="E500" s="3" t="str">
        <f t="shared" si="28"/>
        <v/>
      </c>
      <c r="F500" s="2">
        <v>100.79113</v>
      </c>
      <c r="G500" s="2">
        <v>146.14920000000001</v>
      </c>
      <c r="H500" s="3">
        <f t="shared" si="29"/>
        <v>0.45002045318868844</v>
      </c>
      <c r="I500" s="2">
        <v>30.3919</v>
      </c>
      <c r="J500" s="3">
        <f t="shared" si="30"/>
        <v>3.8088207713239388</v>
      </c>
      <c r="K500" s="2">
        <v>100.79113</v>
      </c>
      <c r="L500" s="2">
        <v>146.14920000000001</v>
      </c>
      <c r="M500" s="3">
        <f t="shared" si="31"/>
        <v>0.45002045318868844</v>
      </c>
    </row>
    <row r="501" spans="1:13" x14ac:dyDescent="0.2">
      <c r="A501" s="1" t="s">
        <v>4</v>
      </c>
      <c r="B501" s="1" t="s">
        <v>85</v>
      </c>
      <c r="C501" s="2">
        <v>264.23358000000002</v>
      </c>
      <c r="D501" s="2">
        <v>507.60097000000002</v>
      </c>
      <c r="E501" s="3">
        <f t="shared" ref="E501:E561" si="32">IF(C501=0,"",(D501/C501-1))</f>
        <v>0.92103127089297265</v>
      </c>
      <c r="F501" s="2">
        <v>5634.1827800000001</v>
      </c>
      <c r="G501" s="2">
        <v>11570.28104</v>
      </c>
      <c r="H501" s="3">
        <f t="shared" ref="H501:H561" si="33">IF(F501=0,"",(G501/F501-1))</f>
        <v>1.0535863836494137</v>
      </c>
      <c r="I501" s="2">
        <v>14352.205120000001</v>
      </c>
      <c r="J501" s="3">
        <f t="shared" ref="J501:J561" si="34">IF(I501=0,"",(G501/I501-1))</f>
        <v>-0.19383251958427983</v>
      </c>
      <c r="K501" s="2">
        <v>5634.1827800000001</v>
      </c>
      <c r="L501" s="2">
        <v>11570.28104</v>
      </c>
      <c r="M501" s="3">
        <f t="shared" ref="M501:M561" si="35">IF(K501=0,"",(L501/K501-1))</f>
        <v>1.0535863836494137</v>
      </c>
    </row>
    <row r="502" spans="1:13" x14ac:dyDescent="0.2">
      <c r="A502" s="1" t="s">
        <v>3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0</v>
      </c>
      <c r="G502" s="2">
        <v>29.67409</v>
      </c>
      <c r="H502" s="3" t="str">
        <f t="shared" si="33"/>
        <v/>
      </c>
      <c r="I502" s="2">
        <v>0</v>
      </c>
      <c r="J502" s="3" t="str">
        <f t="shared" si="34"/>
        <v/>
      </c>
      <c r="K502" s="2">
        <v>0</v>
      </c>
      <c r="L502" s="2">
        <v>29.67409</v>
      </c>
      <c r="M502" s="3" t="str">
        <f t="shared" si="35"/>
        <v/>
      </c>
    </row>
    <row r="503" spans="1:13" x14ac:dyDescent="0.2">
      <c r="A503" s="1" t="s">
        <v>2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748.5127</v>
      </c>
      <c r="H503" s="3" t="str">
        <f t="shared" si="33"/>
        <v/>
      </c>
      <c r="I503" s="2">
        <v>671.09790999999996</v>
      </c>
      <c r="J503" s="3">
        <f t="shared" si="34"/>
        <v>0.11535543300976769</v>
      </c>
      <c r="K503" s="2">
        <v>0</v>
      </c>
      <c r="L503" s="2">
        <v>748.5127</v>
      </c>
      <c r="M503" s="3" t="str">
        <f t="shared" si="35"/>
        <v/>
      </c>
    </row>
    <row r="504" spans="1:13" x14ac:dyDescent="0.2">
      <c r="A504" s="6" t="s">
        <v>0</v>
      </c>
      <c r="B504" s="6" t="s">
        <v>85</v>
      </c>
      <c r="C504" s="5">
        <v>290.31549999999999</v>
      </c>
      <c r="D504" s="5">
        <v>917.40547000000004</v>
      </c>
      <c r="E504" s="4">
        <f t="shared" si="32"/>
        <v>2.1600292440465636</v>
      </c>
      <c r="F504" s="5">
        <v>8896.6700099999998</v>
      </c>
      <c r="G504" s="5">
        <v>17419.968959999998</v>
      </c>
      <c r="H504" s="4">
        <f t="shared" si="33"/>
        <v>0.95803249310356287</v>
      </c>
      <c r="I504" s="5">
        <v>19059.8639</v>
      </c>
      <c r="J504" s="4">
        <f t="shared" si="34"/>
        <v>-8.6039173658527646E-2</v>
      </c>
      <c r="K504" s="5">
        <v>8896.6700099999998</v>
      </c>
      <c r="L504" s="5">
        <v>17419.968959999998</v>
      </c>
      <c r="M504" s="4">
        <f t="shared" si="35"/>
        <v>0.95803249310356287</v>
      </c>
    </row>
    <row r="505" spans="1:13" x14ac:dyDescent="0.2">
      <c r="A505" s="1" t="s">
        <v>22</v>
      </c>
      <c r="B505" s="1" t="s">
        <v>84</v>
      </c>
      <c r="C505" s="2">
        <v>0</v>
      </c>
      <c r="D505" s="2">
        <v>0</v>
      </c>
      <c r="E505" s="3" t="str">
        <f t="shared" si="32"/>
        <v/>
      </c>
      <c r="F505" s="2">
        <v>127.99424</v>
      </c>
      <c r="G505" s="2">
        <v>462.90976000000001</v>
      </c>
      <c r="H505" s="3">
        <f t="shared" si="33"/>
        <v>2.6166452490362064</v>
      </c>
      <c r="I505" s="2">
        <v>473.89472999999998</v>
      </c>
      <c r="J505" s="3">
        <f t="shared" si="34"/>
        <v>-2.3180190250269295E-2</v>
      </c>
      <c r="K505" s="2">
        <v>127.99424</v>
      </c>
      <c r="L505" s="2">
        <v>462.90976000000001</v>
      </c>
      <c r="M505" s="3">
        <f t="shared" si="35"/>
        <v>2.6166452490362064</v>
      </c>
    </row>
    <row r="506" spans="1:13" x14ac:dyDescent="0.2">
      <c r="A506" s="1" t="s">
        <v>21</v>
      </c>
      <c r="B506" s="1" t="s">
        <v>84</v>
      </c>
      <c r="C506" s="2">
        <v>189.68503999999999</v>
      </c>
      <c r="D506" s="2">
        <v>47.284939999999999</v>
      </c>
      <c r="E506" s="3">
        <f t="shared" si="32"/>
        <v>-0.75071866500383999</v>
      </c>
      <c r="F506" s="2">
        <v>1356.0657900000001</v>
      </c>
      <c r="G506" s="2">
        <v>1707.88463</v>
      </c>
      <c r="H506" s="3">
        <f t="shared" si="33"/>
        <v>0.25944083435656906</v>
      </c>
      <c r="I506" s="2">
        <v>1175.1304700000001</v>
      </c>
      <c r="J506" s="3">
        <f t="shared" si="34"/>
        <v>0.45335745570447172</v>
      </c>
      <c r="K506" s="2">
        <v>1356.0657900000001</v>
      </c>
      <c r="L506" s="2">
        <v>1707.88463</v>
      </c>
      <c r="M506" s="3">
        <f t="shared" si="35"/>
        <v>0.25944083435656906</v>
      </c>
    </row>
    <row r="507" spans="1:13" x14ac:dyDescent="0.2">
      <c r="A507" s="1" t="s">
        <v>20</v>
      </c>
      <c r="B507" s="1" t="s">
        <v>84</v>
      </c>
      <c r="C507" s="2">
        <v>0</v>
      </c>
      <c r="D507" s="2">
        <v>0</v>
      </c>
      <c r="E507" s="3" t="str">
        <f t="shared" si="32"/>
        <v/>
      </c>
      <c r="F507" s="2">
        <v>594.68248000000006</v>
      </c>
      <c r="G507" s="2">
        <v>370.03505000000001</v>
      </c>
      <c r="H507" s="3">
        <f t="shared" si="33"/>
        <v>-0.37776029655354904</v>
      </c>
      <c r="I507" s="2">
        <v>1030.10823</v>
      </c>
      <c r="J507" s="3">
        <f t="shared" si="34"/>
        <v>-0.64078041585979761</v>
      </c>
      <c r="K507" s="2">
        <v>594.68248000000006</v>
      </c>
      <c r="L507" s="2">
        <v>370.03505000000001</v>
      </c>
      <c r="M507" s="3">
        <f t="shared" si="35"/>
        <v>-0.37776029655354904</v>
      </c>
    </row>
    <row r="508" spans="1:13" x14ac:dyDescent="0.2">
      <c r="A508" s="1" t="s">
        <v>19</v>
      </c>
      <c r="B508" s="1" t="s">
        <v>84</v>
      </c>
      <c r="C508" s="2">
        <v>0</v>
      </c>
      <c r="D508" s="2">
        <v>0</v>
      </c>
      <c r="E508" s="3" t="str">
        <f t="shared" si="32"/>
        <v/>
      </c>
      <c r="F508" s="2">
        <v>25.075810000000001</v>
      </c>
      <c r="G508" s="2">
        <v>128.17945</v>
      </c>
      <c r="H508" s="3">
        <f t="shared" si="33"/>
        <v>4.111677349605058</v>
      </c>
      <c r="I508" s="2">
        <v>77.094769999999997</v>
      </c>
      <c r="J508" s="3">
        <f t="shared" si="34"/>
        <v>0.66262186137918322</v>
      </c>
      <c r="K508" s="2">
        <v>25.075810000000001</v>
      </c>
      <c r="L508" s="2">
        <v>128.17945</v>
      </c>
      <c r="M508" s="3">
        <f t="shared" si="35"/>
        <v>4.111677349605058</v>
      </c>
    </row>
    <row r="509" spans="1:13" x14ac:dyDescent="0.2">
      <c r="A509" s="1" t="s">
        <v>18</v>
      </c>
      <c r="B509" s="1" t="s">
        <v>84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0</v>
      </c>
      <c r="H509" s="3" t="str">
        <f t="shared" si="33"/>
        <v/>
      </c>
      <c r="I509" s="2">
        <v>0</v>
      </c>
      <c r="J509" s="3" t="str">
        <f t="shared" si="34"/>
        <v/>
      </c>
      <c r="K509" s="2">
        <v>0</v>
      </c>
      <c r="L509" s="2">
        <v>0</v>
      </c>
      <c r="M509" s="3" t="str">
        <f t="shared" si="35"/>
        <v/>
      </c>
    </row>
    <row r="510" spans="1:13" x14ac:dyDescent="0.2">
      <c r="A510" s="1" t="s">
        <v>17</v>
      </c>
      <c r="B510" s="1" t="s">
        <v>84</v>
      </c>
      <c r="C510" s="2">
        <v>0</v>
      </c>
      <c r="D510" s="2">
        <v>0.59131999999999996</v>
      </c>
      <c r="E510" s="3" t="str">
        <f t="shared" si="32"/>
        <v/>
      </c>
      <c r="F510" s="2">
        <v>330.31085999999999</v>
      </c>
      <c r="G510" s="2">
        <v>1173.8806199999999</v>
      </c>
      <c r="H510" s="3">
        <f t="shared" si="33"/>
        <v>2.553866257984978</v>
      </c>
      <c r="I510" s="2">
        <v>935.43233999999995</v>
      </c>
      <c r="J510" s="3">
        <f t="shared" si="34"/>
        <v>0.25490703047534136</v>
      </c>
      <c r="K510" s="2">
        <v>330.31085999999999</v>
      </c>
      <c r="L510" s="2">
        <v>1173.8806199999999</v>
      </c>
      <c r="M510" s="3">
        <f t="shared" si="35"/>
        <v>2.553866257984978</v>
      </c>
    </row>
    <row r="511" spans="1:13" x14ac:dyDescent="0.2">
      <c r="A511" s="1" t="s">
        <v>16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0</v>
      </c>
      <c r="G511" s="2">
        <v>0.43497999999999998</v>
      </c>
      <c r="H511" s="3" t="str">
        <f t="shared" si="33"/>
        <v/>
      </c>
      <c r="I511" s="2">
        <v>10.880549999999999</v>
      </c>
      <c r="J511" s="3">
        <f t="shared" si="34"/>
        <v>-0.96002224152271709</v>
      </c>
      <c r="K511" s="2">
        <v>0</v>
      </c>
      <c r="L511" s="2">
        <v>0.43497999999999998</v>
      </c>
      <c r="M511" s="3" t="str">
        <f t="shared" si="35"/>
        <v/>
      </c>
    </row>
    <row r="512" spans="1:13" x14ac:dyDescent="0.2">
      <c r="A512" s="1" t="s">
        <v>15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0</v>
      </c>
      <c r="G512" s="2">
        <v>0</v>
      </c>
      <c r="H512" s="3" t="str">
        <f t="shared" si="33"/>
        <v/>
      </c>
      <c r="I512" s="2">
        <v>0</v>
      </c>
      <c r="J512" s="3" t="str">
        <f t="shared" si="34"/>
        <v/>
      </c>
      <c r="K512" s="2">
        <v>0</v>
      </c>
      <c r="L512" s="2">
        <v>0</v>
      </c>
      <c r="M512" s="3" t="str">
        <f t="shared" si="35"/>
        <v/>
      </c>
    </row>
    <row r="513" spans="1:13" x14ac:dyDescent="0.2">
      <c r="A513" s="1" t="s">
        <v>14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0</v>
      </c>
      <c r="H513" s="3" t="str">
        <f t="shared" si="33"/>
        <v/>
      </c>
      <c r="I513" s="2">
        <v>0</v>
      </c>
      <c r="J513" s="3" t="str">
        <f t="shared" si="34"/>
        <v/>
      </c>
      <c r="K513" s="2">
        <v>0</v>
      </c>
      <c r="L513" s="2">
        <v>0</v>
      </c>
      <c r="M513" s="3" t="str">
        <f t="shared" si="35"/>
        <v/>
      </c>
    </row>
    <row r="514" spans="1:13" x14ac:dyDescent="0.2">
      <c r="A514" s="1" t="s">
        <v>13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29.29927</v>
      </c>
      <c r="G514" s="2">
        <v>16.879850000000001</v>
      </c>
      <c r="H514" s="3">
        <f t="shared" si="33"/>
        <v>-0.42388155063249011</v>
      </c>
      <c r="I514" s="2">
        <v>27.688859999999998</v>
      </c>
      <c r="J514" s="3">
        <f t="shared" si="34"/>
        <v>-0.39037396266946334</v>
      </c>
      <c r="K514" s="2">
        <v>29.29927</v>
      </c>
      <c r="L514" s="2">
        <v>16.879850000000001</v>
      </c>
      <c r="M514" s="3">
        <f t="shared" si="35"/>
        <v>-0.42388155063249011</v>
      </c>
    </row>
    <row r="515" spans="1:13" x14ac:dyDescent="0.2">
      <c r="A515" s="1" t="s">
        <v>12</v>
      </c>
      <c r="B515" s="1" t="s">
        <v>84</v>
      </c>
      <c r="C515" s="2">
        <v>0</v>
      </c>
      <c r="D515" s="2">
        <v>54.237729999999999</v>
      </c>
      <c r="E515" s="3" t="str">
        <f t="shared" si="32"/>
        <v/>
      </c>
      <c r="F515" s="2">
        <v>937.38846000000001</v>
      </c>
      <c r="G515" s="2">
        <v>1369.9174499999999</v>
      </c>
      <c r="H515" s="3">
        <f t="shared" si="33"/>
        <v>0.46141915380524301</v>
      </c>
      <c r="I515" s="2">
        <v>1601.4467199999999</v>
      </c>
      <c r="J515" s="3">
        <f t="shared" si="34"/>
        <v>-0.14457506897263495</v>
      </c>
      <c r="K515" s="2">
        <v>937.38846000000001</v>
      </c>
      <c r="L515" s="2">
        <v>1369.9174499999999</v>
      </c>
      <c r="M515" s="3">
        <f t="shared" si="35"/>
        <v>0.46141915380524301</v>
      </c>
    </row>
    <row r="516" spans="1:13" x14ac:dyDescent="0.2">
      <c r="A516" s="1" t="s">
        <v>11</v>
      </c>
      <c r="B516" s="1" t="s">
        <v>84</v>
      </c>
      <c r="C516" s="2">
        <v>0</v>
      </c>
      <c r="D516" s="2">
        <v>0.1</v>
      </c>
      <c r="E516" s="3" t="str">
        <f t="shared" si="32"/>
        <v/>
      </c>
      <c r="F516" s="2">
        <v>177.42604</v>
      </c>
      <c r="G516" s="2">
        <v>50.257379999999998</v>
      </c>
      <c r="H516" s="3">
        <f t="shared" si="33"/>
        <v>-0.71674180407791321</v>
      </c>
      <c r="I516" s="2">
        <v>39.345790000000001</v>
      </c>
      <c r="J516" s="3">
        <f t="shared" si="34"/>
        <v>0.27732547751614578</v>
      </c>
      <c r="K516" s="2">
        <v>177.42604</v>
      </c>
      <c r="L516" s="2">
        <v>50.257379999999998</v>
      </c>
      <c r="M516" s="3">
        <f t="shared" si="35"/>
        <v>-0.71674180407791321</v>
      </c>
    </row>
    <row r="517" spans="1:13" x14ac:dyDescent="0.2">
      <c r="A517" s="1" t="s">
        <v>10</v>
      </c>
      <c r="B517" s="1" t="s">
        <v>84</v>
      </c>
      <c r="C517" s="2">
        <v>0</v>
      </c>
      <c r="D517" s="2">
        <v>239.02185</v>
      </c>
      <c r="E517" s="3" t="str">
        <f t="shared" si="32"/>
        <v/>
      </c>
      <c r="F517" s="2">
        <v>905.64530000000002</v>
      </c>
      <c r="G517" s="2">
        <v>1821.5663400000001</v>
      </c>
      <c r="H517" s="3">
        <f t="shared" si="33"/>
        <v>1.0113463184758977</v>
      </c>
      <c r="I517" s="2">
        <v>1609.9315999999999</v>
      </c>
      <c r="J517" s="3">
        <f t="shared" si="34"/>
        <v>0.13145573389577558</v>
      </c>
      <c r="K517" s="2">
        <v>905.64530000000002</v>
      </c>
      <c r="L517" s="2">
        <v>1821.5663400000001</v>
      </c>
      <c r="M517" s="3">
        <f t="shared" si="35"/>
        <v>1.0113463184758977</v>
      </c>
    </row>
    <row r="518" spans="1:13" x14ac:dyDescent="0.2">
      <c r="A518" s="1" t="s">
        <v>27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94.429469999999995</v>
      </c>
      <c r="H518" s="3" t="str">
        <f t="shared" si="33"/>
        <v/>
      </c>
      <c r="I518" s="2">
        <v>107.79427</v>
      </c>
      <c r="J518" s="3">
        <f t="shared" si="34"/>
        <v>-0.12398432681069227</v>
      </c>
      <c r="K518" s="2">
        <v>0</v>
      </c>
      <c r="L518" s="2">
        <v>94.429469999999995</v>
      </c>
      <c r="M518" s="3" t="str">
        <f t="shared" si="35"/>
        <v/>
      </c>
    </row>
    <row r="519" spans="1:13" x14ac:dyDescent="0.2">
      <c r="A519" s="1" t="s">
        <v>9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9.6453600000000002</v>
      </c>
      <c r="G519" s="2">
        <v>6.8730500000000001</v>
      </c>
      <c r="H519" s="3">
        <f t="shared" si="33"/>
        <v>-0.28742421226372061</v>
      </c>
      <c r="I519" s="2">
        <v>361.61200000000002</v>
      </c>
      <c r="J519" s="3">
        <f t="shared" si="34"/>
        <v>-0.98099330221342207</v>
      </c>
      <c r="K519" s="2">
        <v>9.6453600000000002</v>
      </c>
      <c r="L519" s="2">
        <v>6.8730500000000001</v>
      </c>
      <c r="M519" s="3">
        <f t="shared" si="35"/>
        <v>-0.28742421226372061</v>
      </c>
    </row>
    <row r="520" spans="1:13" x14ac:dyDescent="0.2">
      <c r="A520" s="1" t="s">
        <v>8</v>
      </c>
      <c r="B520" s="1" t="s">
        <v>84</v>
      </c>
      <c r="C520" s="2">
        <v>45.6997</v>
      </c>
      <c r="D520" s="2">
        <v>5.1947200000000002</v>
      </c>
      <c r="E520" s="3">
        <f t="shared" si="32"/>
        <v>-0.88632923192055968</v>
      </c>
      <c r="F520" s="2">
        <v>4210.7078300000003</v>
      </c>
      <c r="G520" s="2">
        <v>6059.6948400000001</v>
      </c>
      <c r="H520" s="3">
        <f t="shared" si="33"/>
        <v>0.43911548477111984</v>
      </c>
      <c r="I520" s="2">
        <v>8366.0226700000003</v>
      </c>
      <c r="J520" s="3">
        <f t="shared" si="34"/>
        <v>-0.27567793215171865</v>
      </c>
      <c r="K520" s="2">
        <v>4210.7078300000003</v>
      </c>
      <c r="L520" s="2">
        <v>6059.6948400000001</v>
      </c>
      <c r="M520" s="3">
        <f t="shared" si="35"/>
        <v>0.43911548477111984</v>
      </c>
    </row>
    <row r="521" spans="1:13" x14ac:dyDescent="0.2">
      <c r="A521" s="1" t="s">
        <v>7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91.166139999999999</v>
      </c>
      <c r="G521" s="2">
        <v>467.82265999999998</v>
      </c>
      <c r="H521" s="3">
        <f t="shared" si="33"/>
        <v>4.1315396264446429</v>
      </c>
      <c r="I521" s="2">
        <v>585.20929000000001</v>
      </c>
      <c r="J521" s="3">
        <f t="shared" si="34"/>
        <v>-0.20058914307392495</v>
      </c>
      <c r="K521" s="2">
        <v>91.166139999999999</v>
      </c>
      <c r="L521" s="2">
        <v>467.82265999999998</v>
      </c>
      <c r="M521" s="3">
        <f t="shared" si="35"/>
        <v>4.1315396264446429</v>
      </c>
    </row>
    <row r="522" spans="1:13" x14ac:dyDescent="0.2">
      <c r="A522" s="1" t="s">
        <v>6</v>
      </c>
      <c r="B522" s="1" t="s">
        <v>84</v>
      </c>
      <c r="C522" s="2">
        <v>9.8677200000000003</v>
      </c>
      <c r="D522" s="2">
        <v>4.01905</v>
      </c>
      <c r="E522" s="3">
        <f t="shared" si="32"/>
        <v>-0.59270733259557429</v>
      </c>
      <c r="F522" s="2">
        <v>152.31959000000001</v>
      </c>
      <c r="G522" s="2">
        <v>313.12916999999999</v>
      </c>
      <c r="H522" s="3">
        <f t="shared" si="33"/>
        <v>1.0557380045468872</v>
      </c>
      <c r="I522" s="2">
        <v>268.04518000000002</v>
      </c>
      <c r="J522" s="3">
        <f t="shared" si="34"/>
        <v>0.16819548853667121</v>
      </c>
      <c r="K522" s="2">
        <v>152.31959000000001</v>
      </c>
      <c r="L522" s="2">
        <v>313.12916999999999</v>
      </c>
      <c r="M522" s="3">
        <f t="shared" si="35"/>
        <v>1.0557380045468872</v>
      </c>
    </row>
    <row r="523" spans="1:13" x14ac:dyDescent="0.2">
      <c r="A523" s="1" t="s">
        <v>5</v>
      </c>
      <c r="B523" s="1" t="s">
        <v>84</v>
      </c>
      <c r="C523" s="2">
        <v>0</v>
      </c>
      <c r="D523" s="2">
        <v>339.99995999999999</v>
      </c>
      <c r="E523" s="3" t="str">
        <f t="shared" si="32"/>
        <v/>
      </c>
      <c r="F523" s="2">
        <v>1067.0611200000001</v>
      </c>
      <c r="G523" s="2">
        <v>6493.1447799999996</v>
      </c>
      <c r="H523" s="3">
        <f t="shared" si="33"/>
        <v>5.085072971265225</v>
      </c>
      <c r="I523" s="2">
        <v>15924.355079999999</v>
      </c>
      <c r="J523" s="3">
        <f t="shared" si="34"/>
        <v>-0.59225069100883176</v>
      </c>
      <c r="K523" s="2">
        <v>1067.0611200000001</v>
      </c>
      <c r="L523" s="2">
        <v>6493.1447799999996</v>
      </c>
      <c r="M523" s="3">
        <f t="shared" si="35"/>
        <v>5.085072971265225</v>
      </c>
    </row>
    <row r="524" spans="1:13" x14ac:dyDescent="0.2">
      <c r="A524" s="1" t="s">
        <v>4</v>
      </c>
      <c r="B524" s="1" t="s">
        <v>84</v>
      </c>
      <c r="C524" s="2">
        <v>407.67840999999999</v>
      </c>
      <c r="D524" s="2">
        <v>0</v>
      </c>
      <c r="E524" s="3">
        <f t="shared" si="32"/>
        <v>-1</v>
      </c>
      <c r="F524" s="2">
        <v>1380.7130299999999</v>
      </c>
      <c r="G524" s="2">
        <v>780.12746000000004</v>
      </c>
      <c r="H524" s="3">
        <f t="shared" si="33"/>
        <v>-0.43498218453113313</v>
      </c>
      <c r="I524" s="2">
        <v>776.12049000000002</v>
      </c>
      <c r="J524" s="3">
        <f t="shared" si="34"/>
        <v>5.1628194998434296E-3</v>
      </c>
      <c r="K524" s="2">
        <v>1380.7130299999999</v>
      </c>
      <c r="L524" s="2">
        <v>780.12746000000004</v>
      </c>
      <c r="M524" s="3">
        <f t="shared" si="35"/>
        <v>-0.43498218453113313</v>
      </c>
    </row>
    <row r="525" spans="1:13" x14ac:dyDescent="0.2">
      <c r="A525" s="1" t="s">
        <v>3</v>
      </c>
      <c r="B525" s="1" t="s">
        <v>84</v>
      </c>
      <c r="C525" s="2">
        <v>0</v>
      </c>
      <c r="D525" s="2">
        <v>72.930179999999993</v>
      </c>
      <c r="E525" s="3" t="str">
        <f t="shared" si="32"/>
        <v/>
      </c>
      <c r="F525" s="2">
        <v>353.63</v>
      </c>
      <c r="G525" s="2">
        <v>550.19561999999996</v>
      </c>
      <c r="H525" s="3">
        <f t="shared" si="33"/>
        <v>0.55585108729462984</v>
      </c>
      <c r="I525" s="2">
        <v>595.78372999999999</v>
      </c>
      <c r="J525" s="3">
        <f t="shared" si="34"/>
        <v>-7.6517883427263178E-2</v>
      </c>
      <c r="K525" s="2">
        <v>353.63</v>
      </c>
      <c r="L525" s="2">
        <v>550.19561999999996</v>
      </c>
      <c r="M525" s="3">
        <f t="shared" si="35"/>
        <v>0.55585108729462984</v>
      </c>
    </row>
    <row r="526" spans="1:13" x14ac:dyDescent="0.2">
      <c r="A526" s="1" t="s">
        <v>2</v>
      </c>
      <c r="B526" s="1" t="s">
        <v>84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0.21807000000000001</v>
      </c>
      <c r="H526" s="3" t="str">
        <f t="shared" si="33"/>
        <v/>
      </c>
      <c r="I526" s="2">
        <v>7.6840000000000002</v>
      </c>
      <c r="J526" s="3">
        <f t="shared" si="34"/>
        <v>-0.9716202498698594</v>
      </c>
      <c r="K526" s="2">
        <v>0</v>
      </c>
      <c r="L526" s="2">
        <v>0.21807000000000001</v>
      </c>
      <c r="M526" s="3" t="str">
        <f t="shared" si="35"/>
        <v/>
      </c>
    </row>
    <row r="527" spans="1:13" x14ac:dyDescent="0.2">
      <c r="A527" s="1" t="s">
        <v>25</v>
      </c>
      <c r="B527" s="1" t="s">
        <v>84</v>
      </c>
      <c r="C527" s="2">
        <v>12.715</v>
      </c>
      <c r="D527" s="2">
        <v>20.559000000000001</v>
      </c>
      <c r="E527" s="3">
        <f t="shared" si="32"/>
        <v>0.61690916240660654</v>
      </c>
      <c r="F527" s="2">
        <v>159.87215</v>
      </c>
      <c r="G527" s="2">
        <v>267.30225000000002</v>
      </c>
      <c r="H527" s="3">
        <f t="shared" si="33"/>
        <v>0.6719750750834339</v>
      </c>
      <c r="I527" s="2">
        <v>344.19544999999999</v>
      </c>
      <c r="J527" s="3">
        <f t="shared" si="34"/>
        <v>-0.22339981542463727</v>
      </c>
      <c r="K527" s="2">
        <v>159.87215</v>
      </c>
      <c r="L527" s="2">
        <v>267.30225000000002</v>
      </c>
      <c r="M527" s="3">
        <f t="shared" si="35"/>
        <v>0.6719750750834339</v>
      </c>
    </row>
    <row r="528" spans="1:13" x14ac:dyDescent="0.2">
      <c r="A528" s="1" t="s">
        <v>29</v>
      </c>
      <c r="B528" s="1" t="s">
        <v>84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</v>
      </c>
      <c r="L528" s="2">
        <v>0</v>
      </c>
      <c r="M528" s="3" t="str">
        <f t="shared" si="35"/>
        <v/>
      </c>
    </row>
    <row r="529" spans="1:13" x14ac:dyDescent="0.2">
      <c r="A529" s="6" t="s">
        <v>0</v>
      </c>
      <c r="B529" s="6" t="s">
        <v>84</v>
      </c>
      <c r="C529" s="5">
        <v>665.64586999999995</v>
      </c>
      <c r="D529" s="5">
        <v>783.93875000000003</v>
      </c>
      <c r="E529" s="4">
        <f t="shared" si="32"/>
        <v>0.17771143085436725</v>
      </c>
      <c r="F529" s="5">
        <v>11909.00347</v>
      </c>
      <c r="G529" s="5">
        <v>22134.882880000001</v>
      </c>
      <c r="H529" s="4">
        <f t="shared" si="33"/>
        <v>0.85866793437083455</v>
      </c>
      <c r="I529" s="5">
        <v>34317.77622</v>
      </c>
      <c r="J529" s="4">
        <f t="shared" si="34"/>
        <v>-0.35500241221632389</v>
      </c>
      <c r="K529" s="5">
        <v>11909.00347</v>
      </c>
      <c r="L529" s="5">
        <v>22134.882880000001</v>
      </c>
      <c r="M529" s="4">
        <f t="shared" si="35"/>
        <v>0.85866793437083455</v>
      </c>
    </row>
    <row r="530" spans="1:13" x14ac:dyDescent="0.2">
      <c r="A530" s="1" t="s">
        <v>22</v>
      </c>
      <c r="B530" s="1" t="s">
        <v>83</v>
      </c>
      <c r="C530" s="2">
        <v>954.62076000000002</v>
      </c>
      <c r="D530" s="2">
        <v>145.89131</v>
      </c>
      <c r="E530" s="3">
        <f t="shared" si="32"/>
        <v>-0.84717354145954249</v>
      </c>
      <c r="F530" s="2">
        <v>16277.983190000001</v>
      </c>
      <c r="G530" s="2">
        <v>24985.009910000001</v>
      </c>
      <c r="H530" s="3">
        <f t="shared" si="33"/>
        <v>0.53489591544417858</v>
      </c>
      <c r="I530" s="2">
        <v>36616.065110000003</v>
      </c>
      <c r="J530" s="3">
        <f t="shared" si="34"/>
        <v>-0.31764896542156063</v>
      </c>
      <c r="K530" s="2">
        <v>16277.983190000001</v>
      </c>
      <c r="L530" s="2">
        <v>24985.009910000001</v>
      </c>
      <c r="M530" s="3">
        <f t="shared" si="35"/>
        <v>0.53489591544417858</v>
      </c>
    </row>
    <row r="531" spans="1:13" x14ac:dyDescent="0.2">
      <c r="A531" s="1" t="s">
        <v>21</v>
      </c>
      <c r="B531" s="1" t="s">
        <v>83</v>
      </c>
      <c r="C531" s="2">
        <v>49.536000000000001</v>
      </c>
      <c r="D531" s="2">
        <v>114.25602000000001</v>
      </c>
      <c r="E531" s="3">
        <f t="shared" si="32"/>
        <v>1.3065249515503878</v>
      </c>
      <c r="F531" s="2">
        <v>936.00287000000003</v>
      </c>
      <c r="G531" s="2">
        <v>1325.8836699999999</v>
      </c>
      <c r="H531" s="3">
        <f t="shared" si="33"/>
        <v>0.4165380390340041</v>
      </c>
      <c r="I531" s="2">
        <v>1061.0416399999999</v>
      </c>
      <c r="J531" s="3">
        <f t="shared" si="34"/>
        <v>0.24960568936766703</v>
      </c>
      <c r="K531" s="2">
        <v>936.00287000000003</v>
      </c>
      <c r="L531" s="2">
        <v>1325.8836699999999</v>
      </c>
      <c r="M531" s="3">
        <f t="shared" si="35"/>
        <v>0.4165380390340041</v>
      </c>
    </row>
    <row r="532" spans="1:13" x14ac:dyDescent="0.2">
      <c r="A532" s="1" t="s">
        <v>20</v>
      </c>
      <c r="B532" s="1" t="s">
        <v>83</v>
      </c>
      <c r="C532" s="2">
        <v>1692.7984899999999</v>
      </c>
      <c r="D532" s="2">
        <v>830.69511</v>
      </c>
      <c r="E532" s="3">
        <f t="shared" si="32"/>
        <v>-0.50927702564290445</v>
      </c>
      <c r="F532" s="2">
        <v>26018.04291</v>
      </c>
      <c r="G532" s="2">
        <v>32782.232680000001</v>
      </c>
      <c r="H532" s="3">
        <f t="shared" si="33"/>
        <v>0.25998072927307669</v>
      </c>
      <c r="I532" s="2">
        <v>27923.587210000002</v>
      </c>
      <c r="J532" s="3">
        <f t="shared" si="34"/>
        <v>0.17399789767197316</v>
      </c>
      <c r="K532" s="2">
        <v>26018.04291</v>
      </c>
      <c r="L532" s="2">
        <v>32782.232680000001</v>
      </c>
      <c r="M532" s="3">
        <f t="shared" si="35"/>
        <v>0.25998072927307669</v>
      </c>
    </row>
    <row r="533" spans="1:13" x14ac:dyDescent="0.2">
      <c r="A533" s="1" t="s">
        <v>19</v>
      </c>
      <c r="B533" s="1" t="s">
        <v>83</v>
      </c>
      <c r="C533" s="2">
        <v>0</v>
      </c>
      <c r="D533" s="2">
        <v>2.5546000000000002</v>
      </c>
      <c r="E533" s="3" t="str">
        <f t="shared" si="32"/>
        <v/>
      </c>
      <c r="F533" s="2">
        <v>191.44183000000001</v>
      </c>
      <c r="G533" s="2">
        <v>297.96141</v>
      </c>
      <c r="H533" s="3">
        <f t="shared" si="33"/>
        <v>0.55640702974893208</v>
      </c>
      <c r="I533" s="2">
        <v>289.28609999999998</v>
      </c>
      <c r="J533" s="3">
        <f t="shared" si="34"/>
        <v>2.998868594101145E-2</v>
      </c>
      <c r="K533" s="2">
        <v>191.44183000000001</v>
      </c>
      <c r="L533" s="2">
        <v>297.96141</v>
      </c>
      <c r="M533" s="3">
        <f t="shared" si="35"/>
        <v>0.55640702974893208</v>
      </c>
    </row>
    <row r="534" spans="1:13" x14ac:dyDescent="0.2">
      <c r="A534" s="1" t="s">
        <v>18</v>
      </c>
      <c r="B534" s="1" t="s">
        <v>83</v>
      </c>
      <c r="C534" s="2">
        <v>0</v>
      </c>
      <c r="D534" s="2">
        <v>0</v>
      </c>
      <c r="E534" s="3" t="str">
        <f t="shared" si="32"/>
        <v/>
      </c>
      <c r="F534" s="2">
        <v>1.514</v>
      </c>
      <c r="G534" s="2">
        <v>16.416</v>
      </c>
      <c r="H534" s="3">
        <f t="shared" si="33"/>
        <v>9.842800528401586</v>
      </c>
      <c r="I534" s="2">
        <v>2.5518399999999999</v>
      </c>
      <c r="J534" s="3">
        <f t="shared" si="34"/>
        <v>5.4330052040880314</v>
      </c>
      <c r="K534" s="2">
        <v>1.514</v>
      </c>
      <c r="L534" s="2">
        <v>16.416</v>
      </c>
      <c r="M534" s="3">
        <f t="shared" si="35"/>
        <v>9.842800528401586</v>
      </c>
    </row>
    <row r="535" spans="1:13" x14ac:dyDescent="0.2">
      <c r="A535" s="1" t="s">
        <v>17</v>
      </c>
      <c r="B535" s="1" t="s">
        <v>83</v>
      </c>
      <c r="C535" s="2">
        <v>837.60684000000003</v>
      </c>
      <c r="D535" s="2">
        <v>1340.2592</v>
      </c>
      <c r="E535" s="3">
        <f t="shared" si="32"/>
        <v>0.60010536685684168</v>
      </c>
      <c r="F535" s="2">
        <v>34467.892670000001</v>
      </c>
      <c r="G535" s="2">
        <v>47875.579720000002</v>
      </c>
      <c r="H535" s="3">
        <f t="shared" si="33"/>
        <v>0.3889906231972724</v>
      </c>
      <c r="I535" s="2">
        <v>42977.988080000003</v>
      </c>
      <c r="J535" s="3">
        <f t="shared" si="34"/>
        <v>0.11395581456450521</v>
      </c>
      <c r="K535" s="2">
        <v>34467.892670000001</v>
      </c>
      <c r="L535" s="2">
        <v>47875.579720000002</v>
      </c>
      <c r="M535" s="3">
        <f t="shared" si="35"/>
        <v>0.3889906231972724</v>
      </c>
    </row>
    <row r="536" spans="1:13" x14ac:dyDescent="0.2">
      <c r="A536" s="1" t="s">
        <v>16</v>
      </c>
      <c r="B536" s="1" t="s">
        <v>83</v>
      </c>
      <c r="C536" s="2">
        <v>0</v>
      </c>
      <c r="D536" s="2">
        <v>0</v>
      </c>
      <c r="E536" s="3" t="str">
        <f t="shared" si="32"/>
        <v/>
      </c>
      <c r="F536" s="2">
        <v>491.60149999999999</v>
      </c>
      <c r="G536" s="2">
        <v>669.25030000000004</v>
      </c>
      <c r="H536" s="3">
        <f t="shared" si="33"/>
        <v>0.36136748972490951</v>
      </c>
      <c r="I536" s="2">
        <v>583.71114999999998</v>
      </c>
      <c r="J536" s="3">
        <f t="shared" si="34"/>
        <v>0.14654362864235182</v>
      </c>
      <c r="K536" s="2">
        <v>491.60149999999999</v>
      </c>
      <c r="L536" s="2">
        <v>669.25030000000004</v>
      </c>
      <c r="M536" s="3">
        <f t="shared" si="35"/>
        <v>0.36136748972490951</v>
      </c>
    </row>
    <row r="537" spans="1:13" x14ac:dyDescent="0.2">
      <c r="A537" s="1" t="s">
        <v>15</v>
      </c>
      <c r="B537" s="1" t="s">
        <v>83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0</v>
      </c>
      <c r="H537" s="3" t="str">
        <f t="shared" si="33"/>
        <v/>
      </c>
      <c r="I537" s="2">
        <v>0</v>
      </c>
      <c r="J537" s="3" t="str">
        <f t="shared" si="34"/>
        <v/>
      </c>
      <c r="K537" s="2">
        <v>0</v>
      </c>
      <c r="L537" s="2">
        <v>0</v>
      </c>
      <c r="M537" s="3" t="str">
        <f t="shared" si="35"/>
        <v/>
      </c>
    </row>
    <row r="538" spans="1:13" x14ac:dyDescent="0.2">
      <c r="A538" s="1" t="s">
        <v>14</v>
      </c>
      <c r="B538" s="1" t="s">
        <v>83</v>
      </c>
      <c r="C538" s="2">
        <v>16.969100000000001</v>
      </c>
      <c r="D538" s="2">
        <v>61.133740000000003</v>
      </c>
      <c r="E538" s="3">
        <f t="shared" si="32"/>
        <v>2.60265070039071</v>
      </c>
      <c r="F538" s="2">
        <v>1167.5216399999999</v>
      </c>
      <c r="G538" s="2">
        <v>1282.6425300000001</v>
      </c>
      <c r="H538" s="3">
        <f t="shared" si="33"/>
        <v>9.8602789066933427E-2</v>
      </c>
      <c r="I538" s="2">
        <v>1936.114</v>
      </c>
      <c r="J538" s="3">
        <f t="shared" si="34"/>
        <v>-0.33751704186840237</v>
      </c>
      <c r="K538" s="2">
        <v>1167.5216399999999</v>
      </c>
      <c r="L538" s="2">
        <v>1282.6425300000001</v>
      </c>
      <c r="M538" s="3">
        <f t="shared" si="35"/>
        <v>9.8602789066933427E-2</v>
      </c>
    </row>
    <row r="539" spans="1:13" x14ac:dyDescent="0.2">
      <c r="A539" s="1" t="s">
        <v>13</v>
      </c>
      <c r="B539" s="1" t="s">
        <v>83</v>
      </c>
      <c r="C539" s="2">
        <v>1822.0351499999999</v>
      </c>
      <c r="D539" s="2">
        <v>3444.5112600000002</v>
      </c>
      <c r="E539" s="3">
        <f t="shared" si="32"/>
        <v>0.89047464863671832</v>
      </c>
      <c r="F539" s="2">
        <v>78888.52132</v>
      </c>
      <c r="G539" s="2">
        <v>86482.828529999999</v>
      </c>
      <c r="H539" s="3">
        <f t="shared" si="33"/>
        <v>9.6266314578197898E-2</v>
      </c>
      <c r="I539" s="2">
        <v>93168.429990000004</v>
      </c>
      <c r="J539" s="3">
        <f t="shared" si="34"/>
        <v>-7.1758228197229323E-2</v>
      </c>
      <c r="K539" s="2">
        <v>78888.52132</v>
      </c>
      <c r="L539" s="2">
        <v>86482.828529999999</v>
      </c>
      <c r="M539" s="3">
        <f t="shared" si="35"/>
        <v>9.6266314578197898E-2</v>
      </c>
    </row>
    <row r="540" spans="1:13" x14ac:dyDescent="0.2">
      <c r="A540" s="1" t="s">
        <v>12</v>
      </c>
      <c r="B540" s="1" t="s">
        <v>83</v>
      </c>
      <c r="C540" s="2">
        <v>33.50177</v>
      </c>
      <c r="D540" s="2">
        <v>96.103200000000001</v>
      </c>
      <c r="E540" s="3">
        <f t="shared" si="32"/>
        <v>1.8686006739345413</v>
      </c>
      <c r="F540" s="2">
        <v>2402.7811000000002</v>
      </c>
      <c r="G540" s="2">
        <v>2608.2160600000002</v>
      </c>
      <c r="H540" s="3">
        <f t="shared" si="33"/>
        <v>8.5498824674457463E-2</v>
      </c>
      <c r="I540" s="2">
        <v>1986.74143</v>
      </c>
      <c r="J540" s="3">
        <f t="shared" si="34"/>
        <v>0.3128110284587966</v>
      </c>
      <c r="K540" s="2">
        <v>2402.7811000000002</v>
      </c>
      <c r="L540" s="2">
        <v>2608.2160600000002</v>
      </c>
      <c r="M540" s="3">
        <f t="shared" si="35"/>
        <v>8.5498824674457463E-2</v>
      </c>
    </row>
    <row r="541" spans="1:13" x14ac:dyDescent="0.2">
      <c r="A541" s="1" t="s">
        <v>11</v>
      </c>
      <c r="B541" s="1" t="s">
        <v>83</v>
      </c>
      <c r="C541" s="2">
        <v>0.18806</v>
      </c>
      <c r="D541" s="2">
        <v>2.8813</v>
      </c>
      <c r="E541" s="3">
        <f t="shared" si="32"/>
        <v>14.321174093374454</v>
      </c>
      <c r="F541" s="2">
        <v>114.07062000000001</v>
      </c>
      <c r="G541" s="2">
        <v>425.12346000000002</v>
      </c>
      <c r="H541" s="3">
        <f t="shared" si="33"/>
        <v>2.7268444758168231</v>
      </c>
      <c r="I541" s="2">
        <v>123.20934</v>
      </c>
      <c r="J541" s="3">
        <f t="shared" si="34"/>
        <v>2.4504158532137259</v>
      </c>
      <c r="K541" s="2">
        <v>114.07062000000001</v>
      </c>
      <c r="L541" s="2">
        <v>425.12346000000002</v>
      </c>
      <c r="M541" s="3">
        <f t="shared" si="35"/>
        <v>2.7268444758168231</v>
      </c>
    </row>
    <row r="542" spans="1:13" x14ac:dyDescent="0.2">
      <c r="A542" s="1" t="s">
        <v>10</v>
      </c>
      <c r="B542" s="1" t="s">
        <v>83</v>
      </c>
      <c r="C542" s="2">
        <v>123.41932</v>
      </c>
      <c r="D542" s="2">
        <v>666.96460000000002</v>
      </c>
      <c r="E542" s="3">
        <f t="shared" si="32"/>
        <v>4.4040534334494792</v>
      </c>
      <c r="F542" s="2">
        <v>2739.5106300000002</v>
      </c>
      <c r="G542" s="2">
        <v>3383.36501</v>
      </c>
      <c r="H542" s="3">
        <f t="shared" si="33"/>
        <v>0.23502532640291296</v>
      </c>
      <c r="I542" s="2">
        <v>3848.3186500000002</v>
      </c>
      <c r="J542" s="3">
        <f t="shared" si="34"/>
        <v>-0.12081994301589349</v>
      </c>
      <c r="K542" s="2">
        <v>2739.5106300000002</v>
      </c>
      <c r="L542" s="2">
        <v>3383.36501</v>
      </c>
      <c r="M542" s="3">
        <f t="shared" si="35"/>
        <v>0.23502532640291296</v>
      </c>
    </row>
    <row r="543" spans="1:13" x14ac:dyDescent="0.2">
      <c r="A543" s="1" t="s">
        <v>27</v>
      </c>
      <c r="B543" s="1" t="s">
        <v>83</v>
      </c>
      <c r="C543" s="2">
        <v>0</v>
      </c>
      <c r="D543" s="2">
        <v>331.77767999999998</v>
      </c>
      <c r="E543" s="3" t="str">
        <f t="shared" si="32"/>
        <v/>
      </c>
      <c r="F543" s="2">
        <v>1942.05763</v>
      </c>
      <c r="G543" s="2">
        <v>1815.4062200000001</v>
      </c>
      <c r="H543" s="3">
        <f t="shared" si="33"/>
        <v>-6.5215062644665145E-2</v>
      </c>
      <c r="I543" s="2">
        <v>1809.5182</v>
      </c>
      <c r="J543" s="3">
        <f t="shared" si="34"/>
        <v>3.253915876612945E-3</v>
      </c>
      <c r="K543" s="2">
        <v>1942.05763</v>
      </c>
      <c r="L543" s="2">
        <v>1815.4062200000001</v>
      </c>
      <c r="M543" s="3">
        <f t="shared" si="35"/>
        <v>-6.5215062644665145E-2</v>
      </c>
    </row>
    <row r="544" spans="1:13" x14ac:dyDescent="0.2">
      <c r="A544" s="1" t="s">
        <v>9</v>
      </c>
      <c r="B544" s="1" t="s">
        <v>83</v>
      </c>
      <c r="C544" s="2">
        <v>256.04239999999999</v>
      </c>
      <c r="D544" s="2">
        <v>503.13891999999998</v>
      </c>
      <c r="E544" s="3">
        <f t="shared" si="32"/>
        <v>0.9650609430313104</v>
      </c>
      <c r="F544" s="2">
        <v>15616.28822</v>
      </c>
      <c r="G544" s="2">
        <v>15374.240169999999</v>
      </c>
      <c r="H544" s="3">
        <f t="shared" si="33"/>
        <v>-1.5499717128043766E-2</v>
      </c>
      <c r="I544" s="2">
        <v>17303.325860000001</v>
      </c>
      <c r="J544" s="3">
        <f t="shared" si="34"/>
        <v>-0.1114864105090605</v>
      </c>
      <c r="K544" s="2">
        <v>15616.28822</v>
      </c>
      <c r="L544" s="2">
        <v>15374.240169999999</v>
      </c>
      <c r="M544" s="3">
        <f t="shared" si="35"/>
        <v>-1.5499717128043766E-2</v>
      </c>
    </row>
    <row r="545" spans="1:13" x14ac:dyDescent="0.2">
      <c r="A545" s="1" t="s">
        <v>8</v>
      </c>
      <c r="B545" s="1" t="s">
        <v>83</v>
      </c>
      <c r="C545" s="2">
        <v>52.41648</v>
      </c>
      <c r="D545" s="2">
        <v>29.07142</v>
      </c>
      <c r="E545" s="3">
        <f t="shared" si="32"/>
        <v>-0.44537633965500922</v>
      </c>
      <c r="F545" s="2">
        <v>1613.3949500000001</v>
      </c>
      <c r="G545" s="2">
        <v>2801.2175400000001</v>
      </c>
      <c r="H545" s="3">
        <f t="shared" si="33"/>
        <v>0.73622555345174456</v>
      </c>
      <c r="I545" s="2">
        <v>2973.60808</v>
      </c>
      <c r="J545" s="3">
        <f t="shared" si="34"/>
        <v>-5.7973524204306015E-2</v>
      </c>
      <c r="K545" s="2">
        <v>1613.3949500000001</v>
      </c>
      <c r="L545" s="2">
        <v>2801.2175400000001</v>
      </c>
      <c r="M545" s="3">
        <f t="shared" si="35"/>
        <v>0.73622555345174456</v>
      </c>
    </row>
    <row r="546" spans="1:13" x14ac:dyDescent="0.2">
      <c r="A546" s="1" t="s">
        <v>7</v>
      </c>
      <c r="B546" s="1" t="s">
        <v>83</v>
      </c>
      <c r="C546" s="2">
        <v>266.07296000000002</v>
      </c>
      <c r="D546" s="2">
        <v>133.64569</v>
      </c>
      <c r="E546" s="3">
        <f t="shared" si="32"/>
        <v>-0.49771036485631615</v>
      </c>
      <c r="F546" s="2">
        <v>1421.5850800000001</v>
      </c>
      <c r="G546" s="2">
        <v>1333.76674</v>
      </c>
      <c r="H546" s="3">
        <f t="shared" si="33"/>
        <v>-6.1774944908678964E-2</v>
      </c>
      <c r="I546" s="2">
        <v>888.39421000000004</v>
      </c>
      <c r="J546" s="3">
        <f t="shared" si="34"/>
        <v>0.50132308944246717</v>
      </c>
      <c r="K546" s="2">
        <v>1421.5850800000001</v>
      </c>
      <c r="L546" s="2">
        <v>1333.76674</v>
      </c>
      <c r="M546" s="3">
        <f t="shared" si="35"/>
        <v>-6.1774944908678964E-2</v>
      </c>
    </row>
    <row r="547" spans="1:13" x14ac:dyDescent="0.2">
      <c r="A547" s="1" t="s">
        <v>6</v>
      </c>
      <c r="B547" s="1" t="s">
        <v>83</v>
      </c>
      <c r="C547" s="2">
        <v>6.1482999999999999</v>
      </c>
      <c r="D547" s="2">
        <v>37.678420000000003</v>
      </c>
      <c r="E547" s="3">
        <f t="shared" si="32"/>
        <v>5.1282663500479817</v>
      </c>
      <c r="F547" s="2">
        <v>2602.1373100000001</v>
      </c>
      <c r="G547" s="2">
        <v>3164.4731200000001</v>
      </c>
      <c r="H547" s="3">
        <f t="shared" si="33"/>
        <v>0.2161053561005204</v>
      </c>
      <c r="I547" s="2">
        <v>3382.8152599999999</v>
      </c>
      <c r="J547" s="3">
        <f t="shared" si="34"/>
        <v>-6.4544506045535521E-2</v>
      </c>
      <c r="K547" s="2">
        <v>2602.1373100000001</v>
      </c>
      <c r="L547" s="2">
        <v>3164.4731200000001</v>
      </c>
      <c r="M547" s="3">
        <f t="shared" si="35"/>
        <v>0.2161053561005204</v>
      </c>
    </row>
    <row r="548" spans="1:13" x14ac:dyDescent="0.2">
      <c r="A548" s="1" t="s">
        <v>5</v>
      </c>
      <c r="B548" s="1" t="s">
        <v>83</v>
      </c>
      <c r="C548" s="2">
        <v>0</v>
      </c>
      <c r="D548" s="2">
        <v>0.51593999999999995</v>
      </c>
      <c r="E548" s="3" t="str">
        <f t="shared" si="32"/>
        <v/>
      </c>
      <c r="F548" s="2">
        <v>3777.8778699999998</v>
      </c>
      <c r="G548" s="2">
        <v>0.61833000000000005</v>
      </c>
      <c r="H548" s="3">
        <f t="shared" si="33"/>
        <v>-0.99983632874823447</v>
      </c>
      <c r="I548" s="2">
        <v>0.88065000000000004</v>
      </c>
      <c r="J548" s="3">
        <f t="shared" si="34"/>
        <v>-0.2978708908192812</v>
      </c>
      <c r="K548" s="2">
        <v>3777.8778699999998</v>
      </c>
      <c r="L548" s="2">
        <v>0.61833000000000005</v>
      </c>
      <c r="M548" s="3">
        <f t="shared" si="35"/>
        <v>-0.99983632874823447</v>
      </c>
    </row>
    <row r="549" spans="1:13" x14ac:dyDescent="0.2">
      <c r="A549" s="1" t="s">
        <v>4</v>
      </c>
      <c r="B549" s="1" t="s">
        <v>83</v>
      </c>
      <c r="C549" s="2">
        <v>7.1418699999999999</v>
      </c>
      <c r="D549" s="2">
        <v>14.01139</v>
      </c>
      <c r="E549" s="3">
        <f t="shared" si="32"/>
        <v>0.96186572984386443</v>
      </c>
      <c r="F549" s="2">
        <v>591.31678999999997</v>
      </c>
      <c r="G549" s="2">
        <v>788.75917000000004</v>
      </c>
      <c r="H549" s="3">
        <f t="shared" si="33"/>
        <v>0.33390288139797297</v>
      </c>
      <c r="I549" s="2">
        <v>981.31859999999995</v>
      </c>
      <c r="J549" s="3">
        <f t="shared" si="34"/>
        <v>-0.19622519128853755</v>
      </c>
      <c r="K549" s="2">
        <v>591.31678999999997</v>
      </c>
      <c r="L549" s="2">
        <v>788.75917000000004</v>
      </c>
      <c r="M549" s="3">
        <f t="shared" si="35"/>
        <v>0.33390288139797297</v>
      </c>
    </row>
    <row r="550" spans="1:13" x14ac:dyDescent="0.2">
      <c r="A550" s="1" t="s">
        <v>3</v>
      </c>
      <c r="B550" s="1" t="s">
        <v>83</v>
      </c>
      <c r="C550" s="2">
        <v>124.9282</v>
      </c>
      <c r="D550" s="2">
        <v>303.11962999999997</v>
      </c>
      <c r="E550" s="3">
        <f t="shared" si="32"/>
        <v>1.426350735862679</v>
      </c>
      <c r="F550" s="2">
        <v>5368.9630200000001</v>
      </c>
      <c r="G550" s="2">
        <v>6283.1614099999997</v>
      </c>
      <c r="H550" s="3">
        <f t="shared" si="33"/>
        <v>0.17027466693186488</v>
      </c>
      <c r="I550" s="2">
        <v>7239.7496499999997</v>
      </c>
      <c r="J550" s="3">
        <f t="shared" si="34"/>
        <v>-0.13213001640187927</v>
      </c>
      <c r="K550" s="2">
        <v>5368.9630200000001</v>
      </c>
      <c r="L550" s="2">
        <v>6283.1614099999997</v>
      </c>
      <c r="M550" s="3">
        <f t="shared" si="35"/>
        <v>0.17027466693186488</v>
      </c>
    </row>
    <row r="551" spans="1:13" x14ac:dyDescent="0.2">
      <c r="A551" s="1" t="s">
        <v>26</v>
      </c>
      <c r="B551" s="1" t="s">
        <v>83</v>
      </c>
      <c r="C551" s="2">
        <v>0</v>
      </c>
      <c r="D551" s="2">
        <v>0</v>
      </c>
      <c r="E551" s="3" t="str">
        <f t="shared" si="32"/>
        <v/>
      </c>
      <c r="F551" s="2">
        <v>5.19</v>
      </c>
      <c r="G551" s="2">
        <v>0</v>
      </c>
      <c r="H551" s="3">
        <f t="shared" si="33"/>
        <v>-1</v>
      </c>
      <c r="I551" s="2">
        <v>0</v>
      </c>
      <c r="J551" s="3" t="str">
        <f t="shared" si="34"/>
        <v/>
      </c>
      <c r="K551" s="2">
        <v>5.19</v>
      </c>
      <c r="L551" s="2">
        <v>0</v>
      </c>
      <c r="M551" s="3">
        <f t="shared" si="35"/>
        <v>-1</v>
      </c>
    </row>
    <row r="552" spans="1:13" x14ac:dyDescent="0.2">
      <c r="A552" s="1" t="s">
        <v>2</v>
      </c>
      <c r="B552" s="1" t="s">
        <v>83</v>
      </c>
      <c r="C552" s="2">
        <v>584.31464000000005</v>
      </c>
      <c r="D552" s="2">
        <v>999.03210999999999</v>
      </c>
      <c r="E552" s="3">
        <f t="shared" si="32"/>
        <v>0.70975026400160002</v>
      </c>
      <c r="F552" s="2">
        <v>22447.907739999999</v>
      </c>
      <c r="G552" s="2">
        <v>26649.271199999999</v>
      </c>
      <c r="H552" s="3">
        <f t="shared" si="33"/>
        <v>0.18716058122929558</v>
      </c>
      <c r="I552" s="2">
        <v>27391.59952</v>
      </c>
      <c r="J552" s="3">
        <f t="shared" si="34"/>
        <v>-2.7100583135277967E-2</v>
      </c>
      <c r="K552" s="2">
        <v>22447.907739999999</v>
      </c>
      <c r="L552" s="2">
        <v>26649.271199999999</v>
      </c>
      <c r="M552" s="3">
        <f t="shared" si="35"/>
        <v>0.18716058122929558</v>
      </c>
    </row>
    <row r="553" spans="1:13" x14ac:dyDescent="0.2">
      <c r="A553" s="1" t="s">
        <v>25</v>
      </c>
      <c r="B553" s="1" t="s">
        <v>83</v>
      </c>
      <c r="C553" s="2">
        <v>78.149039999999999</v>
      </c>
      <c r="D553" s="2">
        <v>80.31711</v>
      </c>
      <c r="E553" s="3">
        <f t="shared" si="32"/>
        <v>2.7742759220074964E-2</v>
      </c>
      <c r="F553" s="2">
        <v>1007.56504</v>
      </c>
      <c r="G553" s="2">
        <v>1932.5005200000001</v>
      </c>
      <c r="H553" s="3">
        <f t="shared" si="33"/>
        <v>0.91799084255642716</v>
      </c>
      <c r="I553" s="2">
        <v>2512.0072399999999</v>
      </c>
      <c r="J553" s="3">
        <f t="shared" si="34"/>
        <v>-0.23069468541818372</v>
      </c>
      <c r="K553" s="2">
        <v>1007.56504</v>
      </c>
      <c r="L553" s="2">
        <v>1932.5005200000001</v>
      </c>
      <c r="M553" s="3">
        <f t="shared" si="35"/>
        <v>0.91799084255642716</v>
      </c>
    </row>
    <row r="554" spans="1:13" x14ac:dyDescent="0.2">
      <c r="A554" s="1" t="s">
        <v>29</v>
      </c>
      <c r="B554" s="1" t="s">
        <v>83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11.392810000000001</v>
      </c>
      <c r="J554" s="3">
        <f t="shared" si="34"/>
        <v>-1</v>
      </c>
      <c r="K554" s="2">
        <v>0</v>
      </c>
      <c r="L554" s="2">
        <v>0</v>
      </c>
      <c r="M554" s="3" t="str">
        <f t="shared" si="35"/>
        <v/>
      </c>
    </row>
    <row r="555" spans="1:13" x14ac:dyDescent="0.2">
      <c r="A555" s="6" t="s">
        <v>0</v>
      </c>
      <c r="B555" s="6" t="s">
        <v>83</v>
      </c>
      <c r="C555" s="5">
        <v>6905.8893799999996</v>
      </c>
      <c r="D555" s="5">
        <v>9137.5586500000009</v>
      </c>
      <c r="E555" s="4">
        <f t="shared" si="32"/>
        <v>0.32315450584295369</v>
      </c>
      <c r="F555" s="5">
        <v>220092.56703999999</v>
      </c>
      <c r="G555" s="5">
        <v>262277.92369999998</v>
      </c>
      <c r="H555" s="4">
        <f t="shared" si="33"/>
        <v>0.19167097384226128</v>
      </c>
      <c r="I555" s="5">
        <v>275014.95461999997</v>
      </c>
      <c r="J555" s="4">
        <f t="shared" si="34"/>
        <v>-4.6313957499508729E-2</v>
      </c>
      <c r="K555" s="5">
        <v>220092.56703999999</v>
      </c>
      <c r="L555" s="5">
        <v>262277.92369999998</v>
      </c>
      <c r="M555" s="4">
        <f t="shared" si="35"/>
        <v>0.19167097384226128</v>
      </c>
    </row>
    <row r="556" spans="1:13" x14ac:dyDescent="0.2">
      <c r="A556" s="1" t="s">
        <v>22</v>
      </c>
      <c r="B556" s="1" t="s">
        <v>82</v>
      </c>
      <c r="C556" s="2">
        <v>18.0486</v>
      </c>
      <c r="D556" s="2">
        <v>0</v>
      </c>
      <c r="E556" s="3">
        <f t="shared" si="32"/>
        <v>-1</v>
      </c>
      <c r="F556" s="2">
        <v>89.552400000000006</v>
      </c>
      <c r="G556" s="2">
        <v>511.53865999999999</v>
      </c>
      <c r="H556" s="3">
        <f t="shared" si="33"/>
        <v>4.7121714214247747</v>
      </c>
      <c r="I556" s="2">
        <v>254.61618999999999</v>
      </c>
      <c r="J556" s="3">
        <f t="shared" si="34"/>
        <v>1.0090578686296423</v>
      </c>
      <c r="K556" s="2">
        <v>89.552400000000006</v>
      </c>
      <c r="L556" s="2">
        <v>511.53865999999999</v>
      </c>
      <c r="M556" s="3">
        <f t="shared" si="35"/>
        <v>4.7121714214247747</v>
      </c>
    </row>
    <row r="557" spans="1:13" x14ac:dyDescent="0.2">
      <c r="A557" s="1" t="s">
        <v>21</v>
      </c>
      <c r="B557" s="1" t="s">
        <v>82</v>
      </c>
      <c r="C557" s="2">
        <v>0</v>
      </c>
      <c r="D557" s="2">
        <v>0</v>
      </c>
      <c r="E557" s="3" t="str">
        <f t="shared" si="32"/>
        <v/>
      </c>
      <c r="F557" s="2">
        <v>105.28673000000001</v>
      </c>
      <c r="G557" s="2">
        <v>168.85715999999999</v>
      </c>
      <c r="H557" s="3">
        <f t="shared" si="33"/>
        <v>0.60378387665758049</v>
      </c>
      <c r="I557" s="2">
        <v>231.20043000000001</v>
      </c>
      <c r="J557" s="3">
        <f t="shared" si="34"/>
        <v>-0.26965032028703417</v>
      </c>
      <c r="K557" s="2">
        <v>105.28673000000001</v>
      </c>
      <c r="L557" s="2">
        <v>168.85715999999999</v>
      </c>
      <c r="M557" s="3">
        <f t="shared" si="35"/>
        <v>0.60378387665758049</v>
      </c>
    </row>
    <row r="558" spans="1:13" x14ac:dyDescent="0.2">
      <c r="A558" s="1" t="s">
        <v>20</v>
      </c>
      <c r="B558" s="1" t="s">
        <v>82</v>
      </c>
      <c r="C558" s="2">
        <v>76.038719999999998</v>
      </c>
      <c r="D558" s="2">
        <v>0</v>
      </c>
      <c r="E558" s="3">
        <f t="shared" si="32"/>
        <v>-1</v>
      </c>
      <c r="F558" s="2">
        <v>810.30282999999997</v>
      </c>
      <c r="G558" s="2">
        <v>754.66377999999997</v>
      </c>
      <c r="H558" s="3">
        <f t="shared" si="33"/>
        <v>-6.866451398176654E-2</v>
      </c>
      <c r="I558" s="2">
        <v>713.07632999999998</v>
      </c>
      <c r="J558" s="3">
        <f t="shared" si="34"/>
        <v>5.8321175798949909E-2</v>
      </c>
      <c r="K558" s="2">
        <v>810.30282999999997</v>
      </c>
      <c r="L558" s="2">
        <v>754.66377999999997</v>
      </c>
      <c r="M558" s="3">
        <f t="shared" si="35"/>
        <v>-6.866451398176654E-2</v>
      </c>
    </row>
    <row r="559" spans="1:13" x14ac:dyDescent="0.2">
      <c r="A559" s="1" t="s">
        <v>19</v>
      </c>
      <c r="B559" s="1" t="s">
        <v>82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1.0800000000000001E-2</v>
      </c>
      <c r="J559" s="3">
        <f t="shared" si="34"/>
        <v>-1</v>
      </c>
      <c r="K559" s="2">
        <v>0</v>
      </c>
      <c r="L559" s="2">
        <v>0</v>
      </c>
      <c r="M559" s="3" t="str">
        <f t="shared" si="35"/>
        <v/>
      </c>
    </row>
    <row r="560" spans="1:13" x14ac:dyDescent="0.2">
      <c r="A560" s="1" t="s">
        <v>18</v>
      </c>
      <c r="B560" s="1" t="s">
        <v>82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2.0230000000000001E-2</v>
      </c>
      <c r="J560" s="3">
        <f t="shared" si="34"/>
        <v>-1</v>
      </c>
      <c r="K560" s="2">
        <v>0</v>
      </c>
      <c r="L560" s="2">
        <v>0</v>
      </c>
      <c r="M560" s="3" t="str">
        <f t="shared" si="35"/>
        <v/>
      </c>
    </row>
    <row r="561" spans="1:13" x14ac:dyDescent="0.2">
      <c r="A561" s="1" t="s">
        <v>17</v>
      </c>
      <c r="B561" s="1" t="s">
        <v>82</v>
      </c>
      <c r="C561" s="2">
        <v>0</v>
      </c>
      <c r="D561" s="2">
        <v>108.21513</v>
      </c>
      <c r="E561" s="3" t="str">
        <f t="shared" si="32"/>
        <v/>
      </c>
      <c r="F561" s="2">
        <v>735.37413000000004</v>
      </c>
      <c r="G561" s="2">
        <v>646.57916999999998</v>
      </c>
      <c r="H561" s="3">
        <f t="shared" si="33"/>
        <v>-0.12074800618836024</v>
      </c>
      <c r="I561" s="2">
        <v>623.04903999999999</v>
      </c>
      <c r="J561" s="3">
        <f t="shared" si="34"/>
        <v>3.7766096228958101E-2</v>
      </c>
      <c r="K561" s="2">
        <v>735.37413000000004</v>
      </c>
      <c r="L561" s="2">
        <v>646.57916999999998</v>
      </c>
      <c r="M561" s="3">
        <f t="shared" si="35"/>
        <v>-0.12074800618836024</v>
      </c>
    </row>
    <row r="562" spans="1:13" x14ac:dyDescent="0.2">
      <c r="A562" s="1" t="s">
        <v>16</v>
      </c>
      <c r="B562" s="1" t="s">
        <v>82</v>
      </c>
      <c r="C562" s="2">
        <v>0</v>
      </c>
      <c r="D562" s="2">
        <v>0</v>
      </c>
      <c r="E562" s="3" t="str">
        <f t="shared" ref="E562:E623" si="36">IF(C562=0,"",(D562/C562-1))</f>
        <v/>
      </c>
      <c r="F562" s="2">
        <v>0</v>
      </c>
      <c r="G562" s="2">
        <v>0</v>
      </c>
      <c r="H562" s="3" t="str">
        <f t="shared" ref="H562:H623" si="37">IF(F562=0,"",(G562/F562-1))</f>
        <v/>
      </c>
      <c r="I562" s="2">
        <v>0</v>
      </c>
      <c r="J562" s="3" t="str">
        <f t="shared" ref="J562:J623" si="38">IF(I562=0,"",(G562/I562-1))</f>
        <v/>
      </c>
      <c r="K562" s="2">
        <v>0</v>
      </c>
      <c r="L562" s="2">
        <v>0</v>
      </c>
      <c r="M562" s="3" t="str">
        <f t="shared" ref="M562:M623" si="39">IF(K562=0,"",(L562/K562-1))</f>
        <v/>
      </c>
    </row>
    <row r="563" spans="1:13" x14ac:dyDescent="0.2">
      <c r="A563" s="1" t="s">
        <v>15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0</v>
      </c>
      <c r="G563" s="2">
        <v>0</v>
      </c>
      <c r="H563" s="3" t="str">
        <f t="shared" si="37"/>
        <v/>
      </c>
      <c r="I563" s="2">
        <v>0</v>
      </c>
      <c r="J563" s="3" t="str">
        <f t="shared" si="38"/>
        <v/>
      </c>
      <c r="K563" s="2">
        <v>0</v>
      </c>
      <c r="L563" s="2">
        <v>0</v>
      </c>
      <c r="M563" s="3" t="str">
        <f t="shared" si="39"/>
        <v/>
      </c>
    </row>
    <row r="564" spans="1:13" x14ac:dyDescent="0.2">
      <c r="A564" s="1" t="s">
        <v>14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0</v>
      </c>
      <c r="G564" s="2">
        <v>13.98124</v>
      </c>
      <c r="H564" s="3" t="str">
        <f t="shared" si="37"/>
        <v/>
      </c>
      <c r="I564" s="2">
        <v>0</v>
      </c>
      <c r="J564" s="3" t="str">
        <f t="shared" si="38"/>
        <v/>
      </c>
      <c r="K564" s="2">
        <v>0</v>
      </c>
      <c r="L564" s="2">
        <v>13.98124</v>
      </c>
      <c r="M564" s="3" t="str">
        <f t="shared" si="39"/>
        <v/>
      </c>
    </row>
    <row r="565" spans="1:13" x14ac:dyDescent="0.2">
      <c r="A565" s="1" t="s">
        <v>13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126.72349</v>
      </c>
      <c r="G565" s="2">
        <v>411.92531000000002</v>
      </c>
      <c r="H565" s="3">
        <f t="shared" si="37"/>
        <v>2.2505836921000206</v>
      </c>
      <c r="I565" s="2">
        <v>55.007939999999998</v>
      </c>
      <c r="J565" s="3">
        <f t="shared" si="38"/>
        <v>6.4884700281450289</v>
      </c>
      <c r="K565" s="2">
        <v>126.72349</v>
      </c>
      <c r="L565" s="2">
        <v>411.92531000000002</v>
      </c>
      <c r="M565" s="3">
        <f t="shared" si="39"/>
        <v>2.2505836921000206</v>
      </c>
    </row>
    <row r="566" spans="1:13" x14ac:dyDescent="0.2">
      <c r="A566" s="1" t="s">
        <v>12</v>
      </c>
      <c r="B566" s="1" t="s">
        <v>82</v>
      </c>
      <c r="C566" s="2">
        <v>193.29</v>
      </c>
      <c r="D566" s="2">
        <v>76.97</v>
      </c>
      <c r="E566" s="3">
        <f t="shared" si="36"/>
        <v>-0.60179005639194993</v>
      </c>
      <c r="F566" s="2">
        <v>3131.5891700000002</v>
      </c>
      <c r="G566" s="2">
        <v>4756.6189000000004</v>
      </c>
      <c r="H566" s="3">
        <f t="shared" si="37"/>
        <v>0.51891536270704375</v>
      </c>
      <c r="I566" s="2">
        <v>3786.114</v>
      </c>
      <c r="J566" s="3">
        <f t="shared" si="38"/>
        <v>0.25633272003959751</v>
      </c>
      <c r="K566" s="2">
        <v>3131.5891700000002</v>
      </c>
      <c r="L566" s="2">
        <v>4756.6189000000004</v>
      </c>
      <c r="M566" s="3">
        <f t="shared" si="39"/>
        <v>0.51891536270704375</v>
      </c>
    </row>
    <row r="567" spans="1:13" x14ac:dyDescent="0.2">
      <c r="A567" s="1" t="s">
        <v>11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227.54778999999999</v>
      </c>
      <c r="G567" s="2">
        <v>258.63170000000002</v>
      </c>
      <c r="H567" s="3">
        <f t="shared" si="37"/>
        <v>0.13660387560784493</v>
      </c>
      <c r="I567" s="2">
        <v>627.81781000000001</v>
      </c>
      <c r="J567" s="3">
        <f t="shared" si="38"/>
        <v>-0.58804657038958474</v>
      </c>
      <c r="K567" s="2">
        <v>227.54778999999999</v>
      </c>
      <c r="L567" s="2">
        <v>258.63170000000002</v>
      </c>
      <c r="M567" s="3">
        <f t="shared" si="39"/>
        <v>0.13660387560784493</v>
      </c>
    </row>
    <row r="568" spans="1:13" x14ac:dyDescent="0.2">
      <c r="A568" s="1" t="s">
        <v>10</v>
      </c>
      <c r="B568" s="1" t="s">
        <v>82</v>
      </c>
      <c r="C568" s="2">
        <v>97.693349999999995</v>
      </c>
      <c r="D568" s="2">
        <v>0</v>
      </c>
      <c r="E568" s="3">
        <f t="shared" si="36"/>
        <v>-1</v>
      </c>
      <c r="F568" s="2">
        <v>817.01325999999995</v>
      </c>
      <c r="G568" s="2">
        <v>1203.0006699999999</v>
      </c>
      <c r="H568" s="3">
        <f t="shared" si="37"/>
        <v>0.47243714257465053</v>
      </c>
      <c r="I568" s="2">
        <v>1345.2660100000001</v>
      </c>
      <c r="J568" s="3">
        <f t="shared" si="38"/>
        <v>-0.10575257156761153</v>
      </c>
      <c r="K568" s="2">
        <v>817.01325999999995</v>
      </c>
      <c r="L568" s="2">
        <v>1203.0006699999999</v>
      </c>
      <c r="M568" s="3">
        <f t="shared" si="39"/>
        <v>0.47243714257465053</v>
      </c>
    </row>
    <row r="569" spans="1:13" x14ac:dyDescent="0.2">
      <c r="A569" s="1" t="s">
        <v>27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0</v>
      </c>
      <c r="G569" s="2">
        <v>0</v>
      </c>
      <c r="H569" s="3" t="str">
        <f t="shared" si="37"/>
        <v/>
      </c>
      <c r="I569" s="2">
        <v>0</v>
      </c>
      <c r="J569" s="3" t="str">
        <f t="shared" si="38"/>
        <v/>
      </c>
      <c r="K569" s="2">
        <v>0</v>
      </c>
      <c r="L569" s="2">
        <v>0</v>
      </c>
      <c r="M569" s="3" t="str">
        <f t="shared" si="39"/>
        <v/>
      </c>
    </row>
    <row r="570" spans="1:13" x14ac:dyDescent="0.2">
      <c r="A570" s="1" t="s">
        <v>9</v>
      </c>
      <c r="B570" s="1" t="s">
        <v>82</v>
      </c>
      <c r="C570" s="2">
        <v>14.266</v>
      </c>
      <c r="D570" s="2">
        <v>176.506</v>
      </c>
      <c r="E570" s="3">
        <f t="shared" si="36"/>
        <v>11.372494041777653</v>
      </c>
      <c r="F570" s="2">
        <v>2977.1448799999998</v>
      </c>
      <c r="G570" s="2">
        <v>2804.4395300000001</v>
      </c>
      <c r="H570" s="3">
        <f t="shared" si="37"/>
        <v>-5.8010394845144253E-2</v>
      </c>
      <c r="I570" s="2">
        <v>8387.9294800000007</v>
      </c>
      <c r="J570" s="3">
        <f t="shared" si="38"/>
        <v>-0.66565771246803562</v>
      </c>
      <c r="K570" s="2">
        <v>2977.1448799999998</v>
      </c>
      <c r="L570" s="2">
        <v>2804.4395300000001</v>
      </c>
      <c r="M570" s="3">
        <f t="shared" si="39"/>
        <v>-5.8010394845144253E-2</v>
      </c>
    </row>
    <row r="571" spans="1:13" x14ac:dyDescent="0.2">
      <c r="A571" s="1" t="s">
        <v>8</v>
      </c>
      <c r="B571" s="1" t="s">
        <v>82</v>
      </c>
      <c r="C571" s="2">
        <v>0</v>
      </c>
      <c r="D571" s="2">
        <v>0</v>
      </c>
      <c r="E571" s="3" t="str">
        <f t="shared" si="36"/>
        <v/>
      </c>
      <c r="F571" s="2">
        <v>35.449330000000003</v>
      </c>
      <c r="G571" s="2">
        <v>132.09236000000001</v>
      </c>
      <c r="H571" s="3">
        <f t="shared" si="37"/>
        <v>2.7262300867181413</v>
      </c>
      <c r="I571" s="2">
        <v>57.590319999999998</v>
      </c>
      <c r="J571" s="3">
        <f t="shared" si="38"/>
        <v>1.293655600455077</v>
      </c>
      <c r="K571" s="2">
        <v>35.449330000000003</v>
      </c>
      <c r="L571" s="2">
        <v>132.09236000000001</v>
      </c>
      <c r="M571" s="3">
        <f t="shared" si="39"/>
        <v>2.7262300867181413</v>
      </c>
    </row>
    <row r="572" spans="1:13" x14ac:dyDescent="0.2">
      <c r="A572" s="1" t="s">
        <v>7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0</v>
      </c>
      <c r="H572" s="3" t="str">
        <f t="shared" si="37"/>
        <v/>
      </c>
      <c r="I572" s="2">
        <v>14.14208</v>
      </c>
      <c r="J572" s="3">
        <f t="shared" si="38"/>
        <v>-1</v>
      </c>
      <c r="K572" s="2">
        <v>0</v>
      </c>
      <c r="L572" s="2">
        <v>0</v>
      </c>
      <c r="M572" s="3" t="str">
        <f t="shared" si="39"/>
        <v/>
      </c>
    </row>
    <row r="573" spans="1:13" x14ac:dyDescent="0.2">
      <c r="A573" s="1" t="s">
        <v>6</v>
      </c>
      <c r="B573" s="1" t="s">
        <v>82</v>
      </c>
      <c r="C573" s="2">
        <v>5.9650499999999997</v>
      </c>
      <c r="D573" s="2">
        <v>5.7683999999999997</v>
      </c>
      <c r="E573" s="3">
        <f t="shared" si="36"/>
        <v>-3.2967032967032961E-2</v>
      </c>
      <c r="F573" s="2">
        <v>461.53399000000002</v>
      </c>
      <c r="G573" s="2">
        <v>1030.8118099999999</v>
      </c>
      <c r="H573" s="3">
        <f t="shared" si="37"/>
        <v>1.233447226714548</v>
      </c>
      <c r="I573" s="2">
        <v>1190.0727300000001</v>
      </c>
      <c r="J573" s="3">
        <f t="shared" si="38"/>
        <v>-0.13382452684215373</v>
      </c>
      <c r="K573" s="2">
        <v>461.53399000000002</v>
      </c>
      <c r="L573" s="2">
        <v>1030.8118099999999</v>
      </c>
      <c r="M573" s="3">
        <f t="shared" si="39"/>
        <v>1.233447226714548</v>
      </c>
    </row>
    <row r="574" spans="1:13" x14ac:dyDescent="0.2">
      <c r="A574" s="1" t="s">
        <v>4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1938.4858099999999</v>
      </c>
      <c r="H574" s="3" t="str">
        <f t="shared" si="37"/>
        <v/>
      </c>
      <c r="I574" s="2">
        <v>798.11577999999997</v>
      </c>
      <c r="J574" s="3">
        <f t="shared" si="38"/>
        <v>1.4288278199436175</v>
      </c>
      <c r="K574" s="2">
        <v>0</v>
      </c>
      <c r="L574" s="2">
        <v>1938.4858099999999</v>
      </c>
      <c r="M574" s="3" t="str">
        <f t="shared" si="39"/>
        <v/>
      </c>
    </row>
    <row r="575" spans="1:13" x14ac:dyDescent="0.2">
      <c r="A575" s="1" t="s">
        <v>3</v>
      </c>
      <c r="B575" s="1" t="s">
        <v>82</v>
      </c>
      <c r="C575" s="2">
        <v>54.48207</v>
      </c>
      <c r="D575" s="2">
        <v>0</v>
      </c>
      <c r="E575" s="3">
        <f t="shared" si="36"/>
        <v>-1</v>
      </c>
      <c r="F575" s="2">
        <v>170.40627000000001</v>
      </c>
      <c r="G575" s="2">
        <v>107.45902</v>
      </c>
      <c r="H575" s="3">
        <f t="shared" si="37"/>
        <v>-0.36939515195068828</v>
      </c>
      <c r="I575" s="2">
        <v>153.90815000000001</v>
      </c>
      <c r="J575" s="3">
        <f t="shared" si="38"/>
        <v>-0.30179772806053484</v>
      </c>
      <c r="K575" s="2">
        <v>170.40627000000001</v>
      </c>
      <c r="L575" s="2">
        <v>107.45902</v>
      </c>
      <c r="M575" s="3">
        <f t="shared" si="39"/>
        <v>-0.36939515195068828</v>
      </c>
    </row>
    <row r="576" spans="1:13" x14ac:dyDescent="0.2">
      <c r="A576" s="1" t="s">
        <v>2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3.00509</v>
      </c>
      <c r="G576" s="2">
        <v>4.6196200000000003</v>
      </c>
      <c r="H576" s="3">
        <f t="shared" si="37"/>
        <v>0.53726510686867957</v>
      </c>
      <c r="I576" s="2">
        <v>27.790050000000001</v>
      </c>
      <c r="J576" s="3">
        <f t="shared" si="38"/>
        <v>-0.83376712168563927</v>
      </c>
      <c r="K576" s="2">
        <v>3.00509</v>
      </c>
      <c r="L576" s="2">
        <v>4.6196200000000003</v>
      </c>
      <c r="M576" s="3">
        <f t="shared" si="39"/>
        <v>0.53726510686867957</v>
      </c>
    </row>
    <row r="577" spans="1:13" x14ac:dyDescent="0.2">
      <c r="A577" s="1" t="s">
        <v>33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0</v>
      </c>
      <c r="G577" s="2">
        <v>0</v>
      </c>
      <c r="H577" s="3" t="str">
        <f t="shared" si="37"/>
        <v/>
      </c>
      <c r="I577" s="2">
        <v>0</v>
      </c>
      <c r="J577" s="3" t="str">
        <f t="shared" si="38"/>
        <v/>
      </c>
      <c r="K577" s="2">
        <v>0</v>
      </c>
      <c r="L577" s="2">
        <v>0</v>
      </c>
      <c r="M577" s="3" t="str">
        <f t="shared" si="39"/>
        <v/>
      </c>
    </row>
    <row r="578" spans="1:13" x14ac:dyDescent="0.2">
      <c r="A578" s="1" t="s">
        <v>25</v>
      </c>
      <c r="B578" s="1" t="s">
        <v>82</v>
      </c>
      <c r="C578" s="2">
        <v>0</v>
      </c>
      <c r="D578" s="2">
        <v>13.0425</v>
      </c>
      <c r="E578" s="3" t="str">
        <f t="shared" si="36"/>
        <v/>
      </c>
      <c r="F578" s="2">
        <v>0</v>
      </c>
      <c r="G578" s="2">
        <v>541.4615</v>
      </c>
      <c r="H578" s="3" t="str">
        <f t="shared" si="37"/>
        <v/>
      </c>
      <c r="I578" s="2">
        <v>0</v>
      </c>
      <c r="J578" s="3" t="str">
        <f t="shared" si="38"/>
        <v/>
      </c>
      <c r="K578" s="2">
        <v>0</v>
      </c>
      <c r="L578" s="2">
        <v>541.4615</v>
      </c>
      <c r="M578" s="3" t="str">
        <f t="shared" si="39"/>
        <v/>
      </c>
    </row>
    <row r="579" spans="1:13" x14ac:dyDescent="0.2">
      <c r="A579" s="1" t="s">
        <v>29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146.85300000000001</v>
      </c>
      <c r="G579" s="2">
        <v>252.34075000000001</v>
      </c>
      <c r="H579" s="3">
        <f t="shared" si="37"/>
        <v>0.71832206356015882</v>
      </c>
      <c r="I579" s="2">
        <v>247.60939999999999</v>
      </c>
      <c r="J579" s="3">
        <f t="shared" si="38"/>
        <v>1.9108119481732189E-2</v>
      </c>
      <c r="K579" s="2">
        <v>146.85300000000001</v>
      </c>
      <c r="L579" s="2">
        <v>252.34075000000001</v>
      </c>
      <c r="M579" s="3">
        <f t="shared" si="39"/>
        <v>0.71832206356015882</v>
      </c>
    </row>
    <row r="580" spans="1:13" x14ac:dyDescent="0.2">
      <c r="A580" s="6" t="s">
        <v>0</v>
      </c>
      <c r="B580" s="6" t="s">
        <v>82</v>
      </c>
      <c r="C580" s="5">
        <v>459.78379000000001</v>
      </c>
      <c r="D580" s="5">
        <v>380.50202999999999</v>
      </c>
      <c r="E580" s="4">
        <f t="shared" si="36"/>
        <v>-0.17243269929111682</v>
      </c>
      <c r="F580" s="5">
        <v>9837.7823599999992</v>
      </c>
      <c r="G580" s="5">
        <v>15537.50699</v>
      </c>
      <c r="H580" s="4">
        <f t="shared" si="37"/>
        <v>0.57937088069510834</v>
      </c>
      <c r="I580" s="5">
        <v>18513.336770000002</v>
      </c>
      <c r="J580" s="4">
        <f t="shared" si="38"/>
        <v>-0.16073978542983103</v>
      </c>
      <c r="K580" s="5">
        <v>9837.7823599999992</v>
      </c>
      <c r="L580" s="5">
        <v>15537.50699</v>
      </c>
      <c r="M580" s="4">
        <f t="shared" si="39"/>
        <v>0.57937088069510834</v>
      </c>
    </row>
    <row r="581" spans="1:13" x14ac:dyDescent="0.2">
      <c r="A581" s="1" t="s">
        <v>22</v>
      </c>
      <c r="B581" s="1" t="s">
        <v>81</v>
      </c>
      <c r="C581" s="2">
        <v>19.274509999999999</v>
      </c>
      <c r="D581" s="2">
        <v>5.7127299999999996</v>
      </c>
      <c r="E581" s="3">
        <f t="shared" si="36"/>
        <v>-0.70361218002429116</v>
      </c>
      <c r="F581" s="2">
        <v>612.68476999999996</v>
      </c>
      <c r="G581" s="2">
        <v>370.53438999999997</v>
      </c>
      <c r="H581" s="3">
        <f t="shared" si="37"/>
        <v>-0.39522833250775924</v>
      </c>
      <c r="I581" s="2">
        <v>287.79460999999998</v>
      </c>
      <c r="J581" s="3">
        <f t="shared" si="38"/>
        <v>0.28749593329770851</v>
      </c>
      <c r="K581" s="2">
        <v>612.68476999999996</v>
      </c>
      <c r="L581" s="2">
        <v>370.53438999999997</v>
      </c>
      <c r="M581" s="3">
        <f t="shared" si="39"/>
        <v>-0.39522833250775924</v>
      </c>
    </row>
    <row r="582" spans="1:13" x14ac:dyDescent="0.2">
      <c r="A582" s="1" t="s">
        <v>21</v>
      </c>
      <c r="B582" s="1" t="s">
        <v>81</v>
      </c>
      <c r="C582" s="2">
        <v>0</v>
      </c>
      <c r="D582" s="2">
        <v>0</v>
      </c>
      <c r="E582" s="3" t="str">
        <f t="shared" si="36"/>
        <v/>
      </c>
      <c r="F582" s="2">
        <v>49.840870000000002</v>
      </c>
      <c r="G582" s="2">
        <v>2.9298299999999999</v>
      </c>
      <c r="H582" s="3">
        <f t="shared" si="37"/>
        <v>-0.94121631504425984</v>
      </c>
      <c r="I582" s="2">
        <v>6.9944499999999996</v>
      </c>
      <c r="J582" s="3">
        <f t="shared" si="38"/>
        <v>-0.58112074573411776</v>
      </c>
      <c r="K582" s="2">
        <v>49.840870000000002</v>
      </c>
      <c r="L582" s="2">
        <v>2.9298299999999999</v>
      </c>
      <c r="M582" s="3">
        <f t="shared" si="39"/>
        <v>-0.94121631504425984</v>
      </c>
    </row>
    <row r="583" spans="1:13" x14ac:dyDescent="0.2">
      <c r="A583" s="1" t="s">
        <v>20</v>
      </c>
      <c r="B583" s="1" t="s">
        <v>81</v>
      </c>
      <c r="C583" s="2">
        <v>22.916319999999999</v>
      </c>
      <c r="D583" s="2">
        <v>260.16775000000001</v>
      </c>
      <c r="E583" s="3">
        <f t="shared" si="36"/>
        <v>10.352946284569251</v>
      </c>
      <c r="F583" s="2">
        <v>302.68538999999998</v>
      </c>
      <c r="G583" s="2">
        <v>1242.0360800000001</v>
      </c>
      <c r="H583" s="3">
        <f t="shared" si="37"/>
        <v>3.1033895953815289</v>
      </c>
      <c r="I583" s="2">
        <v>1177.3916899999999</v>
      </c>
      <c r="J583" s="3">
        <f t="shared" si="38"/>
        <v>5.4904744571451891E-2</v>
      </c>
      <c r="K583" s="2">
        <v>302.68538999999998</v>
      </c>
      <c r="L583" s="2">
        <v>1242.0360800000001</v>
      </c>
      <c r="M583" s="3">
        <f t="shared" si="39"/>
        <v>3.1033895953815289</v>
      </c>
    </row>
    <row r="584" spans="1:13" x14ac:dyDescent="0.2">
      <c r="A584" s="1" t="s">
        <v>19</v>
      </c>
      <c r="B584" s="1" t="s">
        <v>81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12.23725</v>
      </c>
      <c r="H584" s="3" t="str">
        <f t="shared" si="37"/>
        <v/>
      </c>
      <c r="I584" s="2">
        <v>2.87E-2</v>
      </c>
      <c r="J584" s="3">
        <f t="shared" si="38"/>
        <v>425.38501742160275</v>
      </c>
      <c r="K584" s="2">
        <v>0</v>
      </c>
      <c r="L584" s="2">
        <v>12.23725</v>
      </c>
      <c r="M584" s="3" t="str">
        <f t="shared" si="39"/>
        <v/>
      </c>
    </row>
    <row r="585" spans="1:13" x14ac:dyDescent="0.2">
      <c r="A585" s="1" t="s">
        <v>18</v>
      </c>
      <c r="B585" s="1" t="s">
        <v>81</v>
      </c>
      <c r="C585" s="2">
        <v>0</v>
      </c>
      <c r="D585" s="2">
        <v>0</v>
      </c>
      <c r="E585" s="3" t="str">
        <f t="shared" si="36"/>
        <v/>
      </c>
      <c r="F585" s="2">
        <v>0.02</v>
      </c>
      <c r="G585" s="2">
        <v>0</v>
      </c>
      <c r="H585" s="3">
        <f t="shared" si="37"/>
        <v>-1</v>
      </c>
      <c r="I585" s="2">
        <v>0</v>
      </c>
      <c r="J585" s="3" t="str">
        <f t="shared" si="38"/>
        <v/>
      </c>
      <c r="K585" s="2">
        <v>0.02</v>
      </c>
      <c r="L585" s="2">
        <v>0</v>
      </c>
      <c r="M585" s="3">
        <f t="shared" si="39"/>
        <v>-1</v>
      </c>
    </row>
    <row r="586" spans="1:13" x14ac:dyDescent="0.2">
      <c r="A586" s="1" t="s">
        <v>17</v>
      </c>
      <c r="B586" s="1" t="s">
        <v>81</v>
      </c>
      <c r="C586" s="2">
        <v>21.093859999999999</v>
      </c>
      <c r="D586" s="2">
        <v>0</v>
      </c>
      <c r="E586" s="3">
        <f t="shared" si="36"/>
        <v>-1</v>
      </c>
      <c r="F586" s="2">
        <v>85.046350000000004</v>
      </c>
      <c r="G586" s="2">
        <v>68.585179999999994</v>
      </c>
      <c r="H586" s="3">
        <f t="shared" si="37"/>
        <v>-0.19355527897434766</v>
      </c>
      <c r="I586" s="2">
        <v>0.76197000000000004</v>
      </c>
      <c r="J586" s="3">
        <f t="shared" si="38"/>
        <v>89.010341614499239</v>
      </c>
      <c r="K586" s="2">
        <v>85.046350000000004</v>
      </c>
      <c r="L586" s="2">
        <v>68.585179999999994</v>
      </c>
      <c r="M586" s="3">
        <f t="shared" si="39"/>
        <v>-0.19355527897434766</v>
      </c>
    </row>
    <row r="587" spans="1:13" x14ac:dyDescent="0.2">
      <c r="A587" s="1" t="s">
        <v>16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262</v>
      </c>
      <c r="H587" s="3" t="str">
        <f t="shared" si="37"/>
        <v/>
      </c>
      <c r="I587" s="2">
        <v>279.67748</v>
      </c>
      <c r="J587" s="3">
        <f t="shared" si="38"/>
        <v>-6.3206662188174723E-2</v>
      </c>
      <c r="K587" s="2">
        <v>0</v>
      </c>
      <c r="L587" s="2">
        <v>262</v>
      </c>
      <c r="M587" s="3" t="str">
        <f t="shared" si="39"/>
        <v/>
      </c>
    </row>
    <row r="588" spans="1:13" x14ac:dyDescent="0.2">
      <c r="A588" s="1" t="s">
        <v>15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0.41647000000000001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0.41647000000000001</v>
      </c>
      <c r="M588" s="3" t="str">
        <f t="shared" si="39"/>
        <v/>
      </c>
    </row>
    <row r="589" spans="1:13" x14ac:dyDescent="0.2">
      <c r="A589" s="1" t="s">
        <v>14</v>
      </c>
      <c r="B589" s="1" t="s">
        <v>81</v>
      </c>
      <c r="C589" s="2">
        <v>29.831610000000001</v>
      </c>
      <c r="D589" s="2">
        <v>14.11552</v>
      </c>
      <c r="E589" s="3">
        <f t="shared" si="36"/>
        <v>-0.52682674518740358</v>
      </c>
      <c r="F589" s="2">
        <v>246.92692</v>
      </c>
      <c r="G589" s="2">
        <v>333.13501000000002</v>
      </c>
      <c r="H589" s="3">
        <f t="shared" si="37"/>
        <v>0.3491239027320312</v>
      </c>
      <c r="I589" s="2">
        <v>545.72272999999996</v>
      </c>
      <c r="J589" s="3">
        <f t="shared" si="38"/>
        <v>-0.38955262134674129</v>
      </c>
      <c r="K589" s="2">
        <v>246.92692</v>
      </c>
      <c r="L589" s="2">
        <v>333.13501000000002</v>
      </c>
      <c r="M589" s="3">
        <f t="shared" si="39"/>
        <v>0.3491239027320312</v>
      </c>
    </row>
    <row r="590" spans="1:13" x14ac:dyDescent="0.2">
      <c r="A590" s="1" t="s">
        <v>13</v>
      </c>
      <c r="B590" s="1" t="s">
        <v>81</v>
      </c>
      <c r="C590" s="2">
        <v>2.7237</v>
      </c>
      <c r="D590" s="2">
        <v>420.30743000000001</v>
      </c>
      <c r="E590" s="3">
        <f t="shared" si="36"/>
        <v>153.31487682197013</v>
      </c>
      <c r="F590" s="2">
        <v>1103.11457</v>
      </c>
      <c r="G590" s="2">
        <v>5731.6219600000004</v>
      </c>
      <c r="H590" s="3">
        <f t="shared" si="37"/>
        <v>4.1958537362080177</v>
      </c>
      <c r="I590" s="2">
        <v>5722.43577</v>
      </c>
      <c r="J590" s="3">
        <f t="shared" si="38"/>
        <v>1.6052936842312349E-3</v>
      </c>
      <c r="K590" s="2">
        <v>1103.11457</v>
      </c>
      <c r="L590" s="2">
        <v>5731.6219600000004</v>
      </c>
      <c r="M590" s="3">
        <f t="shared" si="39"/>
        <v>4.1958537362080177</v>
      </c>
    </row>
    <row r="591" spans="1:13" x14ac:dyDescent="0.2">
      <c r="A591" s="1" t="s">
        <v>12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1.79044</v>
      </c>
      <c r="H591" s="3" t="str">
        <f t="shared" si="37"/>
        <v/>
      </c>
      <c r="I591" s="2">
        <v>2.53024</v>
      </c>
      <c r="J591" s="3">
        <f t="shared" si="38"/>
        <v>-0.29238333122549642</v>
      </c>
      <c r="K591" s="2">
        <v>0</v>
      </c>
      <c r="L591" s="2">
        <v>1.79044</v>
      </c>
      <c r="M591" s="3" t="str">
        <f t="shared" si="39"/>
        <v/>
      </c>
    </row>
    <row r="592" spans="1:13" x14ac:dyDescent="0.2">
      <c r="A592" s="1" t="s">
        <v>11</v>
      </c>
      <c r="B592" s="1" t="s">
        <v>81</v>
      </c>
      <c r="C592" s="2">
        <v>9.2341099999999994</v>
      </c>
      <c r="D592" s="2">
        <v>11.38128</v>
      </c>
      <c r="E592" s="3">
        <f t="shared" si="36"/>
        <v>0.23252592832444074</v>
      </c>
      <c r="F592" s="2">
        <v>1070.4845</v>
      </c>
      <c r="G592" s="2">
        <v>753.92048</v>
      </c>
      <c r="H592" s="3">
        <f t="shared" si="37"/>
        <v>-0.29572032103220558</v>
      </c>
      <c r="I592" s="2">
        <v>1573.48901</v>
      </c>
      <c r="J592" s="3">
        <f t="shared" si="38"/>
        <v>-0.52086066365344363</v>
      </c>
      <c r="K592" s="2">
        <v>1070.4845</v>
      </c>
      <c r="L592" s="2">
        <v>753.92048</v>
      </c>
      <c r="M592" s="3">
        <f t="shared" si="39"/>
        <v>-0.29572032103220558</v>
      </c>
    </row>
    <row r="593" spans="1:13" x14ac:dyDescent="0.2">
      <c r="A593" s="1" t="s">
        <v>10</v>
      </c>
      <c r="B593" s="1" t="s">
        <v>81</v>
      </c>
      <c r="C593" s="2">
        <v>176.44374999999999</v>
      </c>
      <c r="D593" s="2">
        <v>282.77021999999999</v>
      </c>
      <c r="E593" s="3">
        <f t="shared" si="36"/>
        <v>0.60260831001381465</v>
      </c>
      <c r="F593" s="2">
        <v>729.16155000000003</v>
      </c>
      <c r="G593" s="2">
        <v>830.63351999999998</v>
      </c>
      <c r="H593" s="3">
        <f t="shared" si="37"/>
        <v>0.13916253538053391</v>
      </c>
      <c r="I593" s="2">
        <v>479.69555000000003</v>
      </c>
      <c r="J593" s="3">
        <f t="shared" si="38"/>
        <v>0.73158479373010632</v>
      </c>
      <c r="K593" s="2">
        <v>729.16155000000003</v>
      </c>
      <c r="L593" s="2">
        <v>830.63351999999998</v>
      </c>
      <c r="M593" s="3">
        <f t="shared" si="39"/>
        <v>0.13916253538053391</v>
      </c>
    </row>
    <row r="594" spans="1:13" x14ac:dyDescent="0.2">
      <c r="A594" s="1" t="s">
        <v>27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9</v>
      </c>
      <c r="B595" s="1" t="s">
        <v>81</v>
      </c>
      <c r="C595" s="2">
        <v>0</v>
      </c>
      <c r="D595" s="2">
        <v>0</v>
      </c>
      <c r="E595" s="3" t="str">
        <f t="shared" si="36"/>
        <v/>
      </c>
      <c r="F595" s="2">
        <v>6.6907500000000004</v>
      </c>
      <c r="G595" s="2">
        <v>7.5641999999999996</v>
      </c>
      <c r="H595" s="3">
        <f t="shared" si="37"/>
        <v>0.1305459029256808</v>
      </c>
      <c r="I595" s="2">
        <v>2.26451</v>
      </c>
      <c r="J595" s="3">
        <f t="shared" si="38"/>
        <v>2.3403252800826668</v>
      </c>
      <c r="K595" s="2">
        <v>6.6907500000000004</v>
      </c>
      <c r="L595" s="2">
        <v>7.5641999999999996</v>
      </c>
      <c r="M595" s="3">
        <f t="shared" si="39"/>
        <v>0.1305459029256808</v>
      </c>
    </row>
    <row r="596" spans="1:13" x14ac:dyDescent="0.2">
      <c r="A596" s="1" t="s">
        <v>8</v>
      </c>
      <c r="B596" s="1" t="s">
        <v>81</v>
      </c>
      <c r="C596" s="2">
        <v>47.266689999999997</v>
      </c>
      <c r="D596" s="2">
        <v>0</v>
      </c>
      <c r="E596" s="3">
        <f t="shared" si="36"/>
        <v>-1</v>
      </c>
      <c r="F596" s="2">
        <v>287.91926999999998</v>
      </c>
      <c r="G596" s="2">
        <v>281.20078999999998</v>
      </c>
      <c r="H596" s="3">
        <f t="shared" si="37"/>
        <v>-2.3334596534646646E-2</v>
      </c>
      <c r="I596" s="2">
        <v>549.18562999999995</v>
      </c>
      <c r="J596" s="3">
        <f t="shared" si="38"/>
        <v>-0.48796768407796831</v>
      </c>
      <c r="K596" s="2">
        <v>287.91926999999998</v>
      </c>
      <c r="L596" s="2">
        <v>281.20078999999998</v>
      </c>
      <c r="M596" s="3">
        <f t="shared" si="39"/>
        <v>-2.3334596534646646E-2</v>
      </c>
    </row>
    <row r="597" spans="1:13" x14ac:dyDescent="0.2">
      <c r="A597" s="1" t="s">
        <v>7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9.0670900000000003</v>
      </c>
      <c r="H597" s="3" t="str">
        <f t="shared" si="37"/>
        <v/>
      </c>
      <c r="I597" s="2">
        <v>5.14771</v>
      </c>
      <c r="J597" s="3">
        <f t="shared" si="38"/>
        <v>0.76138321700328881</v>
      </c>
      <c r="K597" s="2">
        <v>0</v>
      </c>
      <c r="L597" s="2">
        <v>9.0670900000000003</v>
      </c>
      <c r="M597" s="3" t="str">
        <f t="shared" si="39"/>
        <v/>
      </c>
    </row>
    <row r="598" spans="1:13" x14ac:dyDescent="0.2">
      <c r="A598" s="1" t="s">
        <v>6</v>
      </c>
      <c r="B598" s="1" t="s">
        <v>81</v>
      </c>
      <c r="C598" s="2">
        <v>0</v>
      </c>
      <c r="D598" s="2">
        <v>89.395920000000004</v>
      </c>
      <c r="E598" s="3" t="str">
        <f t="shared" si="36"/>
        <v/>
      </c>
      <c r="F598" s="2">
        <v>1457.91</v>
      </c>
      <c r="G598" s="2">
        <v>2203.9144099999999</v>
      </c>
      <c r="H598" s="3">
        <f t="shared" si="37"/>
        <v>0.51169441872269195</v>
      </c>
      <c r="I598" s="2">
        <v>2833.5343200000002</v>
      </c>
      <c r="J598" s="3">
        <f t="shared" si="38"/>
        <v>-0.22220302946604165</v>
      </c>
      <c r="K598" s="2">
        <v>1457.91</v>
      </c>
      <c r="L598" s="2">
        <v>2203.9144099999999</v>
      </c>
      <c r="M598" s="3">
        <f t="shared" si="39"/>
        <v>0.51169441872269195</v>
      </c>
    </row>
    <row r="599" spans="1:13" x14ac:dyDescent="0.2">
      <c r="A599" s="1" t="s">
        <v>4</v>
      </c>
      <c r="B599" s="1" t="s">
        <v>81</v>
      </c>
      <c r="C599" s="2">
        <v>36.936149999999998</v>
      </c>
      <c r="D599" s="2">
        <v>6.0705799999999996</v>
      </c>
      <c r="E599" s="3">
        <f t="shared" si="36"/>
        <v>-0.83564664969142699</v>
      </c>
      <c r="F599" s="2">
        <v>839.59663</v>
      </c>
      <c r="G599" s="2">
        <v>726.63406999999995</v>
      </c>
      <c r="H599" s="3">
        <f t="shared" si="37"/>
        <v>-0.13454384637060779</v>
      </c>
      <c r="I599" s="2">
        <v>942.76981000000001</v>
      </c>
      <c r="J599" s="3">
        <f t="shared" si="38"/>
        <v>-0.2292561107785156</v>
      </c>
      <c r="K599" s="2">
        <v>839.59663</v>
      </c>
      <c r="L599" s="2">
        <v>726.63406999999995</v>
      </c>
      <c r="M599" s="3">
        <f t="shared" si="39"/>
        <v>-0.13454384637060779</v>
      </c>
    </row>
    <row r="600" spans="1:13" x14ac:dyDescent="0.2">
      <c r="A600" s="1" t="s">
        <v>3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72.193780000000004</v>
      </c>
      <c r="J600" s="3">
        <f t="shared" si="38"/>
        <v>-1</v>
      </c>
      <c r="K600" s="2">
        <v>0</v>
      </c>
      <c r="L600" s="2">
        <v>0</v>
      </c>
      <c r="M600" s="3" t="str">
        <f t="shared" si="39"/>
        <v/>
      </c>
    </row>
    <row r="601" spans="1:13" x14ac:dyDescent="0.2">
      <c r="A601" s="1" t="s">
        <v>26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0</v>
      </c>
      <c r="M601" s="3" t="str">
        <f t="shared" si="39"/>
        <v/>
      </c>
    </row>
    <row r="602" spans="1:13" x14ac:dyDescent="0.2">
      <c r="A602" s="1" t="s">
        <v>2</v>
      </c>
      <c r="B602" s="1" t="s">
        <v>81</v>
      </c>
      <c r="C602" s="2">
        <v>51.282029999999999</v>
      </c>
      <c r="D602" s="2">
        <v>27.14442</v>
      </c>
      <c r="E602" s="3">
        <f t="shared" si="36"/>
        <v>-0.47068359033369001</v>
      </c>
      <c r="F602" s="2">
        <v>1132.4859300000001</v>
      </c>
      <c r="G602" s="2">
        <v>1342.7376899999999</v>
      </c>
      <c r="H602" s="3">
        <f t="shared" si="37"/>
        <v>0.18565507476106125</v>
      </c>
      <c r="I602" s="2">
        <v>1294.7366999999999</v>
      </c>
      <c r="J602" s="3">
        <f t="shared" si="38"/>
        <v>3.7073939434944636E-2</v>
      </c>
      <c r="K602" s="2">
        <v>1132.4859300000001</v>
      </c>
      <c r="L602" s="2">
        <v>1342.7376899999999</v>
      </c>
      <c r="M602" s="3">
        <f t="shared" si="39"/>
        <v>0.18565507476106125</v>
      </c>
    </row>
    <row r="603" spans="1:13" x14ac:dyDescent="0.2">
      <c r="A603" s="1" t="s">
        <v>25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0</v>
      </c>
      <c r="L603" s="2">
        <v>0</v>
      </c>
      <c r="M603" s="3" t="str">
        <f t="shared" si="39"/>
        <v/>
      </c>
    </row>
    <row r="604" spans="1:13" x14ac:dyDescent="0.2">
      <c r="A604" s="1" t="s">
        <v>29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0</v>
      </c>
      <c r="M604" s="3" t="str">
        <f t="shared" si="39"/>
        <v/>
      </c>
    </row>
    <row r="605" spans="1:13" x14ac:dyDescent="0.2">
      <c r="A605" s="6" t="s">
        <v>0</v>
      </c>
      <c r="B605" s="6" t="s">
        <v>81</v>
      </c>
      <c r="C605" s="5">
        <v>868.62303999999995</v>
      </c>
      <c r="D605" s="5">
        <v>1133.0277599999999</v>
      </c>
      <c r="E605" s="4">
        <f t="shared" si="36"/>
        <v>0.30439524146170482</v>
      </c>
      <c r="F605" s="5">
        <v>8377.1587500000005</v>
      </c>
      <c r="G605" s="5">
        <v>16762.845880000001</v>
      </c>
      <c r="H605" s="4">
        <f t="shared" si="37"/>
        <v>1.0010180516156506</v>
      </c>
      <c r="I605" s="5">
        <v>16645.408210000001</v>
      </c>
      <c r="J605" s="4">
        <f t="shared" si="38"/>
        <v>7.0552592353636534E-3</v>
      </c>
      <c r="K605" s="5">
        <v>8377.1587500000005</v>
      </c>
      <c r="L605" s="5">
        <v>16762.845880000001</v>
      </c>
      <c r="M605" s="4">
        <f t="shared" si="39"/>
        <v>1.0010180516156506</v>
      </c>
    </row>
    <row r="606" spans="1:13" x14ac:dyDescent="0.2">
      <c r="A606" s="1" t="s">
        <v>22</v>
      </c>
      <c r="B606" s="1" t="s">
        <v>80</v>
      </c>
      <c r="C606" s="2">
        <v>0</v>
      </c>
      <c r="D606" s="2">
        <v>0</v>
      </c>
      <c r="E606" s="3" t="str">
        <f t="shared" si="36"/>
        <v/>
      </c>
      <c r="F606" s="2">
        <v>0.66512000000000004</v>
      </c>
      <c r="G606" s="2">
        <v>5.7233200000000002</v>
      </c>
      <c r="H606" s="3">
        <f t="shared" si="37"/>
        <v>7.6049434688477255</v>
      </c>
      <c r="I606" s="2">
        <v>1.8494900000000001</v>
      </c>
      <c r="J606" s="3">
        <f t="shared" si="38"/>
        <v>2.0945395757749434</v>
      </c>
      <c r="K606" s="2">
        <v>0.66512000000000004</v>
      </c>
      <c r="L606" s="2">
        <v>5.7233200000000002</v>
      </c>
      <c r="M606" s="3">
        <f t="shared" si="39"/>
        <v>7.6049434688477255</v>
      </c>
    </row>
    <row r="607" spans="1:13" x14ac:dyDescent="0.2">
      <c r="A607" s="1" t="s">
        <v>21</v>
      </c>
      <c r="B607" s="1" t="s">
        <v>80</v>
      </c>
      <c r="C607" s="2">
        <v>0</v>
      </c>
      <c r="D607" s="2">
        <v>19.37283</v>
      </c>
      <c r="E607" s="3" t="str">
        <f t="shared" si="36"/>
        <v/>
      </c>
      <c r="F607" s="2">
        <v>8.7032100000000003</v>
      </c>
      <c r="G607" s="2">
        <v>124.52736</v>
      </c>
      <c r="H607" s="3">
        <f t="shared" si="37"/>
        <v>13.308210418914401</v>
      </c>
      <c r="I607" s="2">
        <v>102.38909</v>
      </c>
      <c r="J607" s="3">
        <f t="shared" si="38"/>
        <v>0.21621707937828138</v>
      </c>
      <c r="K607" s="2">
        <v>8.7032100000000003</v>
      </c>
      <c r="L607" s="2">
        <v>124.52736</v>
      </c>
      <c r="M607" s="3">
        <f t="shared" si="39"/>
        <v>13.308210418914401</v>
      </c>
    </row>
    <row r="608" spans="1:13" x14ac:dyDescent="0.2">
      <c r="A608" s="1" t="s">
        <v>20</v>
      </c>
      <c r="B608" s="1" t="s">
        <v>80</v>
      </c>
      <c r="C608" s="2">
        <v>0</v>
      </c>
      <c r="D608" s="2">
        <v>0</v>
      </c>
      <c r="E608" s="3" t="str">
        <f t="shared" si="36"/>
        <v/>
      </c>
      <c r="F608" s="2">
        <v>6.2698799999999997</v>
      </c>
      <c r="G608" s="2">
        <v>1.55044</v>
      </c>
      <c r="H608" s="3">
        <f t="shared" si="37"/>
        <v>-0.75271616043688239</v>
      </c>
      <c r="I608" s="2">
        <v>22.441669999999998</v>
      </c>
      <c r="J608" s="3">
        <f t="shared" si="38"/>
        <v>-0.93091244992017086</v>
      </c>
      <c r="K608" s="2">
        <v>6.2698799999999997</v>
      </c>
      <c r="L608" s="2">
        <v>1.55044</v>
      </c>
      <c r="M608" s="3">
        <f t="shared" si="39"/>
        <v>-0.75271616043688239</v>
      </c>
    </row>
    <row r="609" spans="1:13" x14ac:dyDescent="0.2">
      <c r="A609" s="1" t="s">
        <v>19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18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</v>
      </c>
      <c r="M610" s="3" t="str">
        <f t="shared" si="39"/>
        <v/>
      </c>
    </row>
    <row r="611" spans="1:13" x14ac:dyDescent="0.2">
      <c r="A611" s="1" t="s">
        <v>17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100.65758</v>
      </c>
      <c r="G611" s="2">
        <v>214.95829000000001</v>
      </c>
      <c r="H611" s="3">
        <f t="shared" si="37"/>
        <v>1.1355400159630302</v>
      </c>
      <c r="I611" s="2">
        <v>134.09700000000001</v>
      </c>
      <c r="J611" s="3">
        <f t="shared" si="38"/>
        <v>0.6030059583734162</v>
      </c>
      <c r="K611" s="2">
        <v>100.65758</v>
      </c>
      <c r="L611" s="2">
        <v>214.95829000000001</v>
      </c>
      <c r="M611" s="3">
        <f t="shared" si="39"/>
        <v>1.1355400159630302</v>
      </c>
    </row>
    <row r="612" spans="1:13" x14ac:dyDescent="0.2">
      <c r="A612" s="1" t="s">
        <v>16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1.2899999999999999E-3</v>
      </c>
      <c r="G612" s="2">
        <v>0</v>
      </c>
      <c r="H612" s="3">
        <f t="shared" si="37"/>
        <v>-1</v>
      </c>
      <c r="I612" s="2">
        <v>12.80307</v>
      </c>
      <c r="J612" s="3">
        <f t="shared" si="38"/>
        <v>-1</v>
      </c>
      <c r="K612" s="2">
        <v>1.2899999999999999E-3</v>
      </c>
      <c r="L612" s="2">
        <v>0</v>
      </c>
      <c r="M612" s="3">
        <f t="shared" si="39"/>
        <v>-1</v>
      </c>
    </row>
    <row r="613" spans="1:13" x14ac:dyDescent="0.2">
      <c r="A613" s="1" t="s">
        <v>14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13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4.2000000000000003E-2</v>
      </c>
      <c r="G614" s="2">
        <v>50.196339999999999</v>
      </c>
      <c r="H614" s="3">
        <f t="shared" si="37"/>
        <v>1194.1509523809523</v>
      </c>
      <c r="I614" s="2">
        <v>0.61585000000000001</v>
      </c>
      <c r="J614" s="3">
        <f t="shared" si="38"/>
        <v>80.507412519282298</v>
      </c>
      <c r="K614" s="2">
        <v>4.2000000000000003E-2</v>
      </c>
      <c r="L614" s="2">
        <v>50.196339999999999</v>
      </c>
      <c r="M614" s="3">
        <f t="shared" si="39"/>
        <v>1194.1509523809523</v>
      </c>
    </row>
    <row r="615" spans="1:13" x14ac:dyDescent="0.2">
      <c r="A615" s="1" t="s">
        <v>12</v>
      </c>
      <c r="B615" s="1" t="s">
        <v>80</v>
      </c>
      <c r="C615" s="2">
        <v>7.1050000000000004</v>
      </c>
      <c r="D615" s="2">
        <v>12.73</v>
      </c>
      <c r="E615" s="3">
        <f t="shared" si="36"/>
        <v>0.79169598874032365</v>
      </c>
      <c r="F615" s="2">
        <v>774.23956999999996</v>
      </c>
      <c r="G615" s="2">
        <v>1255.7624699999999</v>
      </c>
      <c r="H615" s="3">
        <f t="shared" si="37"/>
        <v>0.62193010879048716</v>
      </c>
      <c r="I615" s="2">
        <v>1972.7554700000001</v>
      </c>
      <c r="J615" s="3">
        <f t="shared" si="38"/>
        <v>-0.36344747785694909</v>
      </c>
      <c r="K615" s="2">
        <v>774.23956999999996</v>
      </c>
      <c r="L615" s="2">
        <v>1255.7624699999999</v>
      </c>
      <c r="M615" s="3">
        <f t="shared" si="39"/>
        <v>0.62193010879048716</v>
      </c>
    </row>
    <row r="616" spans="1:13" x14ac:dyDescent="0.2">
      <c r="A616" s="1" t="s">
        <v>11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18.570070000000001</v>
      </c>
      <c r="G616" s="2">
        <v>7.2306900000000001</v>
      </c>
      <c r="H616" s="3">
        <f t="shared" si="37"/>
        <v>-0.6106266696894519</v>
      </c>
      <c r="I616" s="2">
        <v>25.217500000000001</v>
      </c>
      <c r="J616" s="3">
        <f t="shared" si="38"/>
        <v>-0.71326697729751165</v>
      </c>
      <c r="K616" s="2">
        <v>18.570070000000001</v>
      </c>
      <c r="L616" s="2">
        <v>7.2306900000000001</v>
      </c>
      <c r="M616" s="3">
        <f t="shared" si="39"/>
        <v>-0.6106266696894519</v>
      </c>
    </row>
    <row r="617" spans="1:13" x14ac:dyDescent="0.2">
      <c r="A617" s="1" t="s">
        <v>10</v>
      </c>
      <c r="B617" s="1" t="s">
        <v>80</v>
      </c>
      <c r="C617" s="2">
        <v>1.8642000000000001</v>
      </c>
      <c r="D617" s="2">
        <v>0</v>
      </c>
      <c r="E617" s="3">
        <f t="shared" si="36"/>
        <v>-1</v>
      </c>
      <c r="F617" s="2">
        <v>27.00235</v>
      </c>
      <c r="G617" s="2">
        <v>377.83447999999999</v>
      </c>
      <c r="H617" s="3">
        <f t="shared" si="37"/>
        <v>12.99265175068096</v>
      </c>
      <c r="I617" s="2">
        <v>123.82395</v>
      </c>
      <c r="J617" s="3">
        <f t="shared" si="38"/>
        <v>2.0513844857961647</v>
      </c>
      <c r="K617" s="2">
        <v>27.00235</v>
      </c>
      <c r="L617" s="2">
        <v>377.83447999999999</v>
      </c>
      <c r="M617" s="3">
        <f t="shared" si="39"/>
        <v>12.99265175068096</v>
      </c>
    </row>
    <row r="618" spans="1:13" x14ac:dyDescent="0.2">
      <c r="A618" s="1" t="s">
        <v>27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14.98227</v>
      </c>
      <c r="G618" s="2">
        <v>0</v>
      </c>
      <c r="H618" s="3">
        <f t="shared" si="37"/>
        <v>-1</v>
      </c>
      <c r="I618" s="2">
        <v>65.12912</v>
      </c>
      <c r="J618" s="3">
        <f t="shared" si="38"/>
        <v>-1</v>
      </c>
      <c r="K618" s="2">
        <v>14.98227</v>
      </c>
      <c r="L618" s="2">
        <v>0</v>
      </c>
      <c r="M618" s="3">
        <f t="shared" si="39"/>
        <v>-1</v>
      </c>
    </row>
    <row r="619" spans="1:13" x14ac:dyDescent="0.2">
      <c r="A619" s="1" t="s">
        <v>9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7.2989300000000004</v>
      </c>
      <c r="J619" s="3">
        <f t="shared" si="38"/>
        <v>-1</v>
      </c>
      <c r="K619" s="2">
        <v>0</v>
      </c>
      <c r="L619" s="2">
        <v>0</v>
      </c>
      <c r="M619" s="3" t="str">
        <f t="shared" si="39"/>
        <v/>
      </c>
    </row>
    <row r="620" spans="1:13" x14ac:dyDescent="0.2">
      <c r="A620" s="1" t="s">
        <v>8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6.1734999999999998</v>
      </c>
      <c r="G620" s="2">
        <v>7.8627099999999999</v>
      </c>
      <c r="H620" s="3">
        <f t="shared" si="37"/>
        <v>0.2736227423665667</v>
      </c>
      <c r="I620" s="2">
        <v>188.80999</v>
      </c>
      <c r="J620" s="3">
        <f t="shared" si="38"/>
        <v>-0.95835649374273046</v>
      </c>
      <c r="K620" s="2">
        <v>6.1734999999999998</v>
      </c>
      <c r="L620" s="2">
        <v>7.8627099999999999</v>
      </c>
      <c r="M620" s="3">
        <f t="shared" si="39"/>
        <v>0.2736227423665667</v>
      </c>
    </row>
    <row r="621" spans="1:13" x14ac:dyDescent="0.2">
      <c r="A621" s="1" t="s">
        <v>7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14.460990000000001</v>
      </c>
      <c r="G621" s="2">
        <v>55.450299999999999</v>
      </c>
      <c r="H621" s="3">
        <f t="shared" si="37"/>
        <v>2.8344746798109948</v>
      </c>
      <c r="I621" s="2">
        <v>150.30368999999999</v>
      </c>
      <c r="J621" s="3">
        <f t="shared" si="38"/>
        <v>-0.63107825230371928</v>
      </c>
      <c r="K621" s="2">
        <v>14.460990000000001</v>
      </c>
      <c r="L621" s="2">
        <v>55.450299999999999</v>
      </c>
      <c r="M621" s="3">
        <f t="shared" si="39"/>
        <v>2.8344746798109948</v>
      </c>
    </row>
    <row r="622" spans="1:13" x14ac:dyDescent="0.2">
      <c r="A622" s="1" t="s">
        <v>6</v>
      </c>
      <c r="B622" s="1" t="s">
        <v>80</v>
      </c>
      <c r="C622" s="2">
        <v>0.9</v>
      </c>
      <c r="D622" s="2">
        <v>0</v>
      </c>
      <c r="E622" s="3">
        <f t="shared" si="36"/>
        <v>-1</v>
      </c>
      <c r="F622" s="2">
        <v>9.7158700000000007</v>
      </c>
      <c r="G622" s="2">
        <v>23.514779999999998</v>
      </c>
      <c r="H622" s="3">
        <f t="shared" si="37"/>
        <v>1.4202444042581877</v>
      </c>
      <c r="I622" s="2">
        <v>11.28755</v>
      </c>
      <c r="J622" s="3">
        <f t="shared" si="38"/>
        <v>1.0832492436356871</v>
      </c>
      <c r="K622" s="2">
        <v>9.7158700000000007</v>
      </c>
      <c r="L622" s="2">
        <v>23.514779999999998</v>
      </c>
      <c r="M622" s="3">
        <f t="shared" si="39"/>
        <v>1.4202444042581877</v>
      </c>
    </row>
    <row r="623" spans="1:13" x14ac:dyDescent="0.2">
      <c r="A623" s="1" t="s">
        <v>4</v>
      </c>
      <c r="B623" s="1" t="s">
        <v>80</v>
      </c>
      <c r="C623" s="2">
        <v>0</v>
      </c>
      <c r="D623" s="2">
        <v>0</v>
      </c>
      <c r="E623" s="3" t="str">
        <f t="shared" si="36"/>
        <v/>
      </c>
      <c r="F623" s="2">
        <v>20.62922</v>
      </c>
      <c r="G623" s="2">
        <v>7.2822899999999997</v>
      </c>
      <c r="H623" s="3">
        <f t="shared" si="37"/>
        <v>-0.64699150040573516</v>
      </c>
      <c r="I623" s="2">
        <v>44.799639999999997</v>
      </c>
      <c r="J623" s="3">
        <f t="shared" si="38"/>
        <v>-0.83744757770374934</v>
      </c>
      <c r="K623" s="2">
        <v>20.62922</v>
      </c>
      <c r="L623" s="2">
        <v>7.2822899999999997</v>
      </c>
      <c r="M623" s="3">
        <f t="shared" si="39"/>
        <v>-0.64699150040573516</v>
      </c>
    </row>
    <row r="624" spans="1:13" x14ac:dyDescent="0.2">
      <c r="A624" s="1" t="s">
        <v>3</v>
      </c>
      <c r="B624" s="1" t="s">
        <v>80</v>
      </c>
      <c r="C624" s="2">
        <v>0</v>
      </c>
      <c r="D624" s="2">
        <v>20.729179999999999</v>
      </c>
      <c r="E624" s="3" t="str">
        <f t="shared" ref="E624:E685" si="40">IF(C624=0,"",(D624/C624-1))</f>
        <v/>
      </c>
      <c r="F624" s="2">
        <v>164.63103000000001</v>
      </c>
      <c r="G624" s="2">
        <v>383.13019000000003</v>
      </c>
      <c r="H624" s="3">
        <f t="shared" ref="H624:H685" si="41">IF(F624=0,"",(G624/F624-1))</f>
        <v>1.3272052054828305</v>
      </c>
      <c r="I624" s="2">
        <v>335.65928000000002</v>
      </c>
      <c r="J624" s="3">
        <f t="shared" ref="J624:J685" si="42">IF(I624=0,"",(G624/I624-1))</f>
        <v>0.1414258828178383</v>
      </c>
      <c r="K624" s="2">
        <v>164.63103000000001</v>
      </c>
      <c r="L624" s="2">
        <v>383.13019000000003</v>
      </c>
      <c r="M624" s="3">
        <f t="shared" ref="M624:M685" si="43">IF(K624=0,"",(L624/K624-1))</f>
        <v>1.3272052054828305</v>
      </c>
    </row>
    <row r="625" spans="1:13" x14ac:dyDescent="0.2">
      <c r="A625" s="1" t="s">
        <v>2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12.8225</v>
      </c>
      <c r="G625" s="2">
        <v>1.5182800000000001</v>
      </c>
      <c r="H625" s="3">
        <f t="shared" si="41"/>
        <v>-0.88159251316046017</v>
      </c>
      <c r="I625" s="2">
        <v>77.00806</v>
      </c>
      <c r="J625" s="3">
        <f t="shared" si="42"/>
        <v>-0.98028414168594824</v>
      </c>
      <c r="K625" s="2">
        <v>12.8225</v>
      </c>
      <c r="L625" s="2">
        <v>1.5182800000000001</v>
      </c>
      <c r="M625" s="3">
        <f t="shared" si="43"/>
        <v>-0.88159251316046017</v>
      </c>
    </row>
    <row r="626" spans="1:13" x14ac:dyDescent="0.2">
      <c r="A626" s="1" t="s">
        <v>25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295.25614000000002</v>
      </c>
      <c r="G626" s="2">
        <v>510.71561000000003</v>
      </c>
      <c r="H626" s="3">
        <f t="shared" si="41"/>
        <v>0.72973747472279493</v>
      </c>
      <c r="I626" s="2">
        <v>539.75944000000004</v>
      </c>
      <c r="J626" s="3">
        <f t="shared" si="42"/>
        <v>-5.3808841212670599E-2</v>
      </c>
      <c r="K626" s="2">
        <v>295.25614000000002</v>
      </c>
      <c r="L626" s="2">
        <v>510.71561000000003</v>
      </c>
      <c r="M626" s="3">
        <f t="shared" si="43"/>
        <v>0.72973747472279493</v>
      </c>
    </row>
    <row r="627" spans="1:13" x14ac:dyDescent="0.2">
      <c r="A627" s="1" t="s">
        <v>29</v>
      </c>
      <c r="B627" s="1" t="s">
        <v>80</v>
      </c>
      <c r="C627" s="2">
        <v>0</v>
      </c>
      <c r="D627" s="2">
        <v>0</v>
      </c>
      <c r="E627" s="3" t="str">
        <f t="shared" si="40"/>
        <v/>
      </c>
      <c r="F627" s="2">
        <v>2.9931700000000001</v>
      </c>
      <c r="G627" s="2">
        <v>8.9207900000000002</v>
      </c>
      <c r="H627" s="3">
        <f t="shared" si="41"/>
        <v>1.9803820030268913</v>
      </c>
      <c r="I627" s="2">
        <v>0</v>
      </c>
      <c r="J627" s="3" t="str">
        <f t="shared" si="42"/>
        <v/>
      </c>
      <c r="K627" s="2">
        <v>2.9931700000000001</v>
      </c>
      <c r="L627" s="2">
        <v>8.9207900000000002</v>
      </c>
      <c r="M627" s="3">
        <f t="shared" si="43"/>
        <v>1.9803820030268913</v>
      </c>
    </row>
    <row r="628" spans="1:13" x14ac:dyDescent="0.2">
      <c r="A628" s="6" t="s">
        <v>0</v>
      </c>
      <c r="B628" s="6" t="s">
        <v>80</v>
      </c>
      <c r="C628" s="5">
        <v>9.8691999999999993</v>
      </c>
      <c r="D628" s="5">
        <v>52.832009999999997</v>
      </c>
      <c r="E628" s="4">
        <f t="shared" si="40"/>
        <v>4.3532211324119485</v>
      </c>
      <c r="F628" s="5">
        <v>1477.81576</v>
      </c>
      <c r="G628" s="5">
        <v>3036.1783399999999</v>
      </c>
      <c r="H628" s="4">
        <f t="shared" si="41"/>
        <v>1.0545039660424247</v>
      </c>
      <c r="I628" s="5">
        <v>4017.4377300000001</v>
      </c>
      <c r="J628" s="4">
        <f t="shared" si="42"/>
        <v>-0.24425005586832083</v>
      </c>
      <c r="K628" s="5">
        <v>1477.81576</v>
      </c>
      <c r="L628" s="5">
        <v>3036.1783399999999</v>
      </c>
      <c r="M628" s="4">
        <f t="shared" si="43"/>
        <v>1.0545039660424247</v>
      </c>
    </row>
    <row r="629" spans="1:13" x14ac:dyDescent="0.2">
      <c r="A629" s="1" t="s">
        <v>22</v>
      </c>
      <c r="B629" s="1" t="s">
        <v>79</v>
      </c>
      <c r="C629" s="2">
        <v>1.6455</v>
      </c>
      <c r="D629" s="2">
        <v>0</v>
      </c>
      <c r="E629" s="3">
        <f t="shared" si="40"/>
        <v>-1</v>
      </c>
      <c r="F629" s="2">
        <v>1.6455</v>
      </c>
      <c r="G629" s="2">
        <v>0.39567999999999998</v>
      </c>
      <c r="H629" s="3">
        <f t="shared" si="41"/>
        <v>-0.75953813430568218</v>
      </c>
      <c r="I629" s="2">
        <v>4.3404100000000003</v>
      </c>
      <c r="J629" s="3">
        <f t="shared" si="42"/>
        <v>-0.90883810515596453</v>
      </c>
      <c r="K629" s="2">
        <v>1.6455</v>
      </c>
      <c r="L629" s="2">
        <v>0.39567999999999998</v>
      </c>
      <c r="M629" s="3">
        <f t="shared" si="43"/>
        <v>-0.75953813430568218</v>
      </c>
    </row>
    <row r="630" spans="1:13" x14ac:dyDescent="0.2">
      <c r="A630" s="1" t="s">
        <v>21</v>
      </c>
      <c r="B630" s="1" t="s">
        <v>79</v>
      </c>
      <c r="C630" s="2">
        <v>0</v>
      </c>
      <c r="D630" s="2">
        <v>0</v>
      </c>
      <c r="E630" s="3" t="str">
        <f t="shared" si="40"/>
        <v/>
      </c>
      <c r="F630" s="2">
        <v>76.028850000000006</v>
      </c>
      <c r="G630" s="2">
        <v>0</v>
      </c>
      <c r="H630" s="3">
        <f t="shared" si="41"/>
        <v>-1</v>
      </c>
      <c r="I630" s="2">
        <v>0.30098000000000003</v>
      </c>
      <c r="J630" s="3">
        <f t="shared" si="42"/>
        <v>-1</v>
      </c>
      <c r="K630" s="2">
        <v>76.028850000000006</v>
      </c>
      <c r="L630" s="2">
        <v>0</v>
      </c>
      <c r="M630" s="3">
        <f t="shared" si="43"/>
        <v>-1</v>
      </c>
    </row>
    <row r="631" spans="1:13" x14ac:dyDescent="0.2">
      <c r="A631" s="1" t="s">
        <v>20</v>
      </c>
      <c r="B631" s="1" t="s">
        <v>79</v>
      </c>
      <c r="C631" s="2">
        <v>22.003599999999999</v>
      </c>
      <c r="D631" s="2">
        <v>0</v>
      </c>
      <c r="E631" s="3">
        <f t="shared" si="40"/>
        <v>-1</v>
      </c>
      <c r="F631" s="2">
        <v>42.574300000000001</v>
      </c>
      <c r="G631" s="2">
        <v>5.3254700000000001</v>
      </c>
      <c r="H631" s="3">
        <f t="shared" si="41"/>
        <v>-0.87491350415626323</v>
      </c>
      <c r="I631" s="2">
        <v>24.18929</v>
      </c>
      <c r="J631" s="3">
        <f t="shared" si="42"/>
        <v>-0.7798418225586613</v>
      </c>
      <c r="K631" s="2">
        <v>42.574300000000001</v>
      </c>
      <c r="L631" s="2">
        <v>5.3254700000000001</v>
      </c>
      <c r="M631" s="3">
        <f t="shared" si="43"/>
        <v>-0.87491350415626323</v>
      </c>
    </row>
    <row r="632" spans="1:13" x14ac:dyDescent="0.2">
      <c r="A632" s="1" t="s">
        <v>19</v>
      </c>
      <c r="B632" s="1" t="s">
        <v>79</v>
      </c>
      <c r="C632" s="2">
        <v>0</v>
      </c>
      <c r="D632" s="2">
        <v>0</v>
      </c>
      <c r="E632" s="3" t="str">
        <f t="shared" si="40"/>
        <v/>
      </c>
      <c r="F632" s="2">
        <v>0</v>
      </c>
      <c r="G632" s="2">
        <v>0</v>
      </c>
      <c r="H632" s="3" t="str">
        <f t="shared" si="41"/>
        <v/>
      </c>
      <c r="I632" s="2">
        <v>0</v>
      </c>
      <c r="J632" s="3" t="str">
        <f t="shared" si="42"/>
        <v/>
      </c>
      <c r="K632" s="2">
        <v>0</v>
      </c>
      <c r="L632" s="2">
        <v>0</v>
      </c>
      <c r="M632" s="3" t="str">
        <f t="shared" si="43"/>
        <v/>
      </c>
    </row>
    <row r="633" spans="1:13" x14ac:dyDescent="0.2">
      <c r="A633" s="1" t="s">
        <v>18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0</v>
      </c>
      <c r="M633" s="3" t="str">
        <f t="shared" si="43"/>
        <v/>
      </c>
    </row>
    <row r="634" spans="1:13" x14ac:dyDescent="0.2">
      <c r="A634" s="1" t="s">
        <v>17</v>
      </c>
      <c r="B634" s="1" t="s">
        <v>79</v>
      </c>
      <c r="C634" s="2">
        <v>1.0000000000000001E-5</v>
      </c>
      <c r="D634" s="2">
        <v>0</v>
      </c>
      <c r="E634" s="3">
        <f t="shared" si="40"/>
        <v>-1</v>
      </c>
      <c r="F634" s="2">
        <v>1.0000000000000001E-5</v>
      </c>
      <c r="G634" s="2">
        <v>2.6338599999999999</v>
      </c>
      <c r="H634" s="3">
        <f t="shared" si="41"/>
        <v>263384.99999999994</v>
      </c>
      <c r="I634" s="2">
        <v>0.76288999999999996</v>
      </c>
      <c r="J634" s="3">
        <f t="shared" si="42"/>
        <v>2.4524767659819897</v>
      </c>
      <c r="K634" s="2">
        <v>1.0000000000000001E-5</v>
      </c>
      <c r="L634" s="2">
        <v>2.6338599999999999</v>
      </c>
      <c r="M634" s="3">
        <f t="shared" si="43"/>
        <v>263384.99999999994</v>
      </c>
    </row>
    <row r="635" spans="1:13" x14ac:dyDescent="0.2">
      <c r="A635" s="1" t="s">
        <v>15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</v>
      </c>
      <c r="L635" s="2">
        <v>0</v>
      </c>
      <c r="M635" s="3" t="str">
        <f t="shared" si="43"/>
        <v/>
      </c>
    </row>
    <row r="636" spans="1:13" x14ac:dyDescent="0.2">
      <c r="A636" s="1" t="s">
        <v>14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0</v>
      </c>
      <c r="H636" s="3" t="str">
        <f t="shared" si="41"/>
        <v/>
      </c>
      <c r="I636" s="2">
        <v>0</v>
      </c>
      <c r="J636" s="3" t="str">
        <f t="shared" si="42"/>
        <v/>
      </c>
      <c r="K636" s="2">
        <v>0</v>
      </c>
      <c r="L636" s="2">
        <v>0</v>
      </c>
      <c r="M636" s="3" t="str">
        <f t="shared" si="43"/>
        <v/>
      </c>
    </row>
    <row r="637" spans="1:13" x14ac:dyDescent="0.2">
      <c r="A637" s="1" t="s">
        <v>13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0</v>
      </c>
      <c r="L637" s="2">
        <v>0</v>
      </c>
      <c r="M637" s="3" t="str">
        <f t="shared" si="43"/>
        <v/>
      </c>
    </row>
    <row r="638" spans="1:13" x14ac:dyDescent="0.2">
      <c r="A638" s="1" t="s">
        <v>12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153.53</v>
      </c>
      <c r="G638" s="2">
        <v>0</v>
      </c>
      <c r="H638" s="3">
        <f t="shared" si="41"/>
        <v>-1</v>
      </c>
      <c r="I638" s="2">
        <v>8.7474699999999999</v>
      </c>
      <c r="J638" s="3">
        <f t="shared" si="42"/>
        <v>-1</v>
      </c>
      <c r="K638" s="2">
        <v>153.53</v>
      </c>
      <c r="L638" s="2">
        <v>0</v>
      </c>
      <c r="M638" s="3">
        <f t="shared" si="43"/>
        <v>-1</v>
      </c>
    </row>
    <row r="639" spans="1:13" x14ac:dyDescent="0.2">
      <c r="A639" s="1" t="s">
        <v>11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19.895399999999999</v>
      </c>
      <c r="G639" s="2">
        <v>6.13584</v>
      </c>
      <c r="H639" s="3">
        <f t="shared" si="41"/>
        <v>-0.6915950420700262</v>
      </c>
      <c r="I639" s="2">
        <v>42.054549999999999</v>
      </c>
      <c r="J639" s="3">
        <f t="shared" si="42"/>
        <v>-0.85409807024448003</v>
      </c>
      <c r="K639" s="2">
        <v>19.895399999999999</v>
      </c>
      <c r="L639" s="2">
        <v>6.13584</v>
      </c>
      <c r="M639" s="3">
        <f t="shared" si="43"/>
        <v>-0.6915950420700262</v>
      </c>
    </row>
    <row r="640" spans="1:13" x14ac:dyDescent="0.2">
      <c r="A640" s="1" t="s">
        <v>10</v>
      </c>
      <c r="B640" s="1" t="s">
        <v>79</v>
      </c>
      <c r="C640" s="2">
        <v>39.192300000000003</v>
      </c>
      <c r="D640" s="2">
        <v>0</v>
      </c>
      <c r="E640" s="3">
        <f t="shared" si="40"/>
        <v>-1</v>
      </c>
      <c r="F640" s="2">
        <v>159.91926000000001</v>
      </c>
      <c r="G640" s="2">
        <v>69.976240000000004</v>
      </c>
      <c r="H640" s="3">
        <f t="shared" si="41"/>
        <v>-0.56242769007310311</v>
      </c>
      <c r="I640" s="2">
        <v>339.81137999999999</v>
      </c>
      <c r="J640" s="3">
        <f t="shared" si="42"/>
        <v>-0.79407328854024839</v>
      </c>
      <c r="K640" s="2">
        <v>159.91926000000001</v>
      </c>
      <c r="L640" s="2">
        <v>69.976240000000004</v>
      </c>
      <c r="M640" s="3">
        <f t="shared" si="43"/>
        <v>-0.56242769007310311</v>
      </c>
    </row>
    <row r="641" spans="1:13" x14ac:dyDescent="0.2">
      <c r="A641" s="1" t="s">
        <v>9</v>
      </c>
      <c r="B641" s="1" t="s">
        <v>79</v>
      </c>
      <c r="C641" s="2">
        <v>697.01369999999997</v>
      </c>
      <c r="D641" s="2">
        <v>1751.9264900000001</v>
      </c>
      <c r="E641" s="3">
        <f t="shared" si="40"/>
        <v>1.5134749718692762</v>
      </c>
      <c r="F641" s="2">
        <v>43030.935259999998</v>
      </c>
      <c r="G641" s="2">
        <v>22346.4359</v>
      </c>
      <c r="H641" s="3">
        <f t="shared" si="41"/>
        <v>-0.48068904928560918</v>
      </c>
      <c r="I641" s="2">
        <v>11683.956179999999</v>
      </c>
      <c r="J641" s="3">
        <f t="shared" si="42"/>
        <v>0.91257443589624976</v>
      </c>
      <c r="K641" s="2">
        <v>43030.935259999998</v>
      </c>
      <c r="L641" s="2">
        <v>22346.4359</v>
      </c>
      <c r="M641" s="3">
        <f t="shared" si="43"/>
        <v>-0.48068904928560918</v>
      </c>
    </row>
    <row r="642" spans="1:13" x14ac:dyDescent="0.2">
      <c r="A642" s="1" t="s">
        <v>8</v>
      </c>
      <c r="B642" s="1" t="s">
        <v>79</v>
      </c>
      <c r="C642" s="2">
        <v>4.5949999999999998</v>
      </c>
      <c r="D642" s="2">
        <v>0</v>
      </c>
      <c r="E642" s="3">
        <f t="shared" si="40"/>
        <v>-1</v>
      </c>
      <c r="F642" s="2">
        <v>134.68176</v>
      </c>
      <c r="G642" s="2">
        <v>63.538640000000001</v>
      </c>
      <c r="H642" s="3">
        <f t="shared" si="41"/>
        <v>-0.52823129130477653</v>
      </c>
      <c r="I642" s="2">
        <v>12.03731</v>
      </c>
      <c r="J642" s="3">
        <f t="shared" si="42"/>
        <v>4.2784750081205853</v>
      </c>
      <c r="K642" s="2">
        <v>134.68176</v>
      </c>
      <c r="L642" s="2">
        <v>63.538640000000001</v>
      </c>
      <c r="M642" s="3">
        <f t="shared" si="43"/>
        <v>-0.52823129130477653</v>
      </c>
    </row>
    <row r="643" spans="1:13" x14ac:dyDescent="0.2">
      <c r="A643" s="1" t="s">
        <v>7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12</v>
      </c>
      <c r="H643" s="3" t="str">
        <f t="shared" si="41"/>
        <v/>
      </c>
      <c r="I643" s="2">
        <v>0.14046</v>
      </c>
      <c r="J643" s="3">
        <f t="shared" si="42"/>
        <v>84.433575395130291</v>
      </c>
      <c r="K643" s="2">
        <v>0</v>
      </c>
      <c r="L643" s="2">
        <v>12</v>
      </c>
      <c r="M643" s="3" t="str">
        <f t="shared" si="43"/>
        <v/>
      </c>
    </row>
    <row r="644" spans="1:13" x14ac:dyDescent="0.2">
      <c r="A644" s="1" t="s">
        <v>6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281.11121000000003</v>
      </c>
      <c r="G644" s="2">
        <v>431.84339999999997</v>
      </c>
      <c r="H644" s="3">
        <f t="shared" si="41"/>
        <v>0.53620127777899684</v>
      </c>
      <c r="I644" s="2">
        <v>1230.31728</v>
      </c>
      <c r="J644" s="3">
        <f t="shared" si="42"/>
        <v>-0.6489983461827018</v>
      </c>
      <c r="K644" s="2">
        <v>281.11121000000003</v>
      </c>
      <c r="L644" s="2">
        <v>431.84339999999997</v>
      </c>
      <c r="M644" s="3">
        <f t="shared" si="43"/>
        <v>0.53620127777899684</v>
      </c>
    </row>
    <row r="645" spans="1:13" x14ac:dyDescent="0.2">
      <c r="A645" s="1" t="s">
        <v>4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0</v>
      </c>
      <c r="L645" s="2">
        <v>0</v>
      </c>
      <c r="M645" s="3" t="str">
        <f t="shared" si="43"/>
        <v/>
      </c>
    </row>
    <row r="646" spans="1:13" x14ac:dyDescent="0.2">
      <c r="A646" s="1" t="s">
        <v>3</v>
      </c>
      <c r="B646" s="1" t="s">
        <v>79</v>
      </c>
      <c r="C646" s="2">
        <v>0</v>
      </c>
      <c r="D646" s="2">
        <v>77.217399999999998</v>
      </c>
      <c r="E646" s="3" t="str">
        <f t="shared" si="40"/>
        <v/>
      </c>
      <c r="F646" s="2">
        <v>1132.9541400000001</v>
      </c>
      <c r="G646" s="2">
        <v>1198.9984999999999</v>
      </c>
      <c r="H646" s="3">
        <f t="shared" si="41"/>
        <v>5.8293939417530138E-2</v>
      </c>
      <c r="I646" s="2">
        <v>1492.0540699999999</v>
      </c>
      <c r="J646" s="3">
        <f t="shared" si="42"/>
        <v>-0.19641082444150304</v>
      </c>
      <c r="K646" s="2">
        <v>1132.9541400000001</v>
      </c>
      <c r="L646" s="2">
        <v>1198.9984999999999</v>
      </c>
      <c r="M646" s="3">
        <f t="shared" si="43"/>
        <v>5.8293939417530138E-2</v>
      </c>
    </row>
    <row r="647" spans="1:13" x14ac:dyDescent="0.2">
      <c r="A647" s="1" t="s">
        <v>2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">
      <c r="A648" s="6" t="s">
        <v>0</v>
      </c>
      <c r="B648" s="6" t="s">
        <v>79</v>
      </c>
      <c r="C648" s="5">
        <v>764.45011</v>
      </c>
      <c r="D648" s="5">
        <v>1829.1438900000001</v>
      </c>
      <c r="E648" s="4">
        <f t="shared" si="40"/>
        <v>1.3927577039657959</v>
      </c>
      <c r="F648" s="5">
        <v>45033.275690000002</v>
      </c>
      <c r="G648" s="5">
        <v>24137.283530000001</v>
      </c>
      <c r="H648" s="4">
        <f t="shared" si="41"/>
        <v>-0.46401226292850206</v>
      </c>
      <c r="I648" s="5">
        <v>14838.71227</v>
      </c>
      <c r="J648" s="4">
        <f t="shared" si="42"/>
        <v>0.62664273629722467</v>
      </c>
      <c r="K648" s="5">
        <v>45033.275690000002</v>
      </c>
      <c r="L648" s="5">
        <v>24137.283530000001</v>
      </c>
      <c r="M648" s="4">
        <f t="shared" si="43"/>
        <v>-0.46401226292850206</v>
      </c>
    </row>
    <row r="649" spans="1:13" x14ac:dyDescent="0.2">
      <c r="A649" s="1" t="s">
        <v>22</v>
      </c>
      <c r="B649" s="1" t="s">
        <v>78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21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8.0000000000000002E-3</v>
      </c>
      <c r="G650" s="2">
        <v>0</v>
      </c>
      <c r="H650" s="3">
        <f t="shared" si="41"/>
        <v>-1</v>
      </c>
      <c r="I650" s="2">
        <v>0</v>
      </c>
      <c r="J650" s="3" t="str">
        <f t="shared" si="42"/>
        <v/>
      </c>
      <c r="K650" s="2">
        <v>8.0000000000000002E-3</v>
      </c>
      <c r="L650" s="2">
        <v>0</v>
      </c>
      <c r="M650" s="3">
        <f t="shared" si="43"/>
        <v>-1</v>
      </c>
    </row>
    <row r="651" spans="1:13" x14ac:dyDescent="0.2">
      <c r="A651" s="1" t="s">
        <v>20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2.12E-2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2.12E-2</v>
      </c>
      <c r="L651" s="2">
        <v>0</v>
      </c>
      <c r="M651" s="3">
        <f t="shared" si="43"/>
        <v>-1</v>
      </c>
    </row>
    <row r="652" spans="1:13" x14ac:dyDescent="0.2">
      <c r="A652" s="1" t="s">
        <v>17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13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1.6E-2</v>
      </c>
      <c r="G653" s="2">
        <v>0</v>
      </c>
      <c r="H653" s="3">
        <f t="shared" si="41"/>
        <v>-1</v>
      </c>
      <c r="I653" s="2">
        <v>0</v>
      </c>
      <c r="J653" s="3" t="str">
        <f t="shared" si="42"/>
        <v/>
      </c>
      <c r="K653" s="2">
        <v>1.6E-2</v>
      </c>
      <c r="L653" s="2">
        <v>0</v>
      </c>
      <c r="M653" s="3">
        <f t="shared" si="43"/>
        <v>-1</v>
      </c>
    </row>
    <row r="654" spans="1:13" x14ac:dyDescent="0.2">
      <c r="A654" s="1" t="s">
        <v>12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77.772530000000003</v>
      </c>
      <c r="J654" s="3">
        <f t="shared" si="42"/>
        <v>-1</v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11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3.5009999999999999</v>
      </c>
      <c r="G655" s="2">
        <v>0</v>
      </c>
      <c r="H655" s="3">
        <f t="shared" si="41"/>
        <v>-1</v>
      </c>
      <c r="I655" s="2">
        <v>2.4</v>
      </c>
      <c r="J655" s="3">
        <f t="shared" si="42"/>
        <v>-1</v>
      </c>
      <c r="K655" s="2">
        <v>3.5009999999999999</v>
      </c>
      <c r="L655" s="2">
        <v>0</v>
      </c>
      <c r="M655" s="3">
        <f t="shared" si="43"/>
        <v>-1</v>
      </c>
    </row>
    <row r="656" spans="1:13" x14ac:dyDescent="0.2">
      <c r="A656" s="1" t="s">
        <v>10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3.8176700000000001</v>
      </c>
      <c r="G656" s="2">
        <v>0</v>
      </c>
      <c r="H656" s="3">
        <f t="shared" si="41"/>
        <v>-1</v>
      </c>
      <c r="I656" s="2">
        <v>2.8795000000000002</v>
      </c>
      <c r="J656" s="3">
        <f t="shared" si="42"/>
        <v>-1</v>
      </c>
      <c r="K656" s="2">
        <v>3.8176700000000001</v>
      </c>
      <c r="L656" s="2">
        <v>0</v>
      </c>
      <c r="M656" s="3">
        <f t="shared" si="43"/>
        <v>-1</v>
      </c>
    </row>
    <row r="657" spans="1:13" x14ac:dyDescent="0.2">
      <c r="A657" s="1" t="s">
        <v>9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79.602289999999996</v>
      </c>
      <c r="G657" s="2">
        <v>21.567509999999999</v>
      </c>
      <c r="H657" s="3">
        <f t="shared" si="41"/>
        <v>-0.7290591765638903</v>
      </c>
      <c r="I657" s="2">
        <v>11.15335</v>
      </c>
      <c r="J657" s="3">
        <f t="shared" si="42"/>
        <v>0.93372484500172592</v>
      </c>
      <c r="K657" s="2">
        <v>79.602289999999996</v>
      </c>
      <c r="L657" s="2">
        <v>21.567509999999999</v>
      </c>
      <c r="M657" s="3">
        <f t="shared" si="43"/>
        <v>-0.7290591765638903</v>
      </c>
    </row>
    <row r="658" spans="1:13" x14ac:dyDescent="0.2">
      <c r="A658" s="1" t="s">
        <v>8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7</v>
      </c>
      <c r="B659" s="1" t="s">
        <v>78</v>
      </c>
      <c r="C659" s="2">
        <v>12.880089999999999</v>
      </c>
      <c r="D659" s="2">
        <v>30.40408</v>
      </c>
      <c r="E659" s="3">
        <f t="shared" si="40"/>
        <v>1.3605487228738311</v>
      </c>
      <c r="F659" s="2">
        <v>582.19701999999995</v>
      </c>
      <c r="G659" s="2">
        <v>1209.1691000000001</v>
      </c>
      <c r="H659" s="3">
        <f t="shared" si="41"/>
        <v>1.0769070580265083</v>
      </c>
      <c r="I659" s="2">
        <v>1199.0459000000001</v>
      </c>
      <c r="J659" s="3">
        <f t="shared" si="42"/>
        <v>8.4427126601240854E-3</v>
      </c>
      <c r="K659" s="2">
        <v>582.19701999999995</v>
      </c>
      <c r="L659" s="2">
        <v>1209.1691000000001</v>
      </c>
      <c r="M659" s="3">
        <f t="shared" si="43"/>
        <v>1.0769070580265083</v>
      </c>
    </row>
    <row r="660" spans="1:13" x14ac:dyDescent="0.2">
      <c r="A660" s="1" t="s">
        <v>6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0</v>
      </c>
      <c r="M660" s="3" t="str">
        <f t="shared" si="43"/>
        <v/>
      </c>
    </row>
    <row r="661" spans="1:13" x14ac:dyDescent="0.2">
      <c r="A661" s="1" t="s">
        <v>4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0.11799999999999999</v>
      </c>
      <c r="G661" s="2">
        <v>0</v>
      </c>
      <c r="H661" s="3">
        <f t="shared" si="41"/>
        <v>-1</v>
      </c>
      <c r="I661" s="2">
        <v>0</v>
      </c>
      <c r="J661" s="3" t="str">
        <f t="shared" si="42"/>
        <v/>
      </c>
      <c r="K661" s="2">
        <v>0.11799999999999999</v>
      </c>
      <c r="L661" s="2">
        <v>0</v>
      </c>
      <c r="M661" s="3">
        <f t="shared" si="43"/>
        <v>-1</v>
      </c>
    </row>
    <row r="662" spans="1:13" x14ac:dyDescent="0.2">
      <c r="A662" s="1" t="s">
        <v>3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</v>
      </c>
      <c r="M662" s="3" t="str">
        <f t="shared" si="43"/>
        <v/>
      </c>
    </row>
    <row r="663" spans="1:13" x14ac:dyDescent="0.2">
      <c r="A663" s="1" t="s">
        <v>2</v>
      </c>
      <c r="B663" s="1" t="s">
        <v>78</v>
      </c>
      <c r="C663" s="2">
        <v>0</v>
      </c>
      <c r="D663" s="2">
        <v>0</v>
      </c>
      <c r="E663" s="3" t="str">
        <f t="shared" si="40"/>
        <v/>
      </c>
      <c r="F663" s="2">
        <v>0.55520000000000003</v>
      </c>
      <c r="G663" s="2">
        <v>0</v>
      </c>
      <c r="H663" s="3">
        <f t="shared" si="41"/>
        <v>-1</v>
      </c>
      <c r="I663" s="2">
        <v>0.31</v>
      </c>
      <c r="J663" s="3">
        <f t="shared" si="42"/>
        <v>-1</v>
      </c>
      <c r="K663" s="2">
        <v>0.55520000000000003</v>
      </c>
      <c r="L663" s="2">
        <v>0</v>
      </c>
      <c r="M663" s="3">
        <f t="shared" si="43"/>
        <v>-1</v>
      </c>
    </row>
    <row r="664" spans="1:13" x14ac:dyDescent="0.2">
      <c r="A664" s="1" t="s">
        <v>25</v>
      </c>
      <c r="B664" s="1" t="s">
        <v>78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6" t="s">
        <v>0</v>
      </c>
      <c r="B665" s="6" t="s">
        <v>78</v>
      </c>
      <c r="C665" s="5">
        <v>12.880089999999999</v>
      </c>
      <c r="D665" s="5">
        <v>30.40408</v>
      </c>
      <c r="E665" s="4">
        <f t="shared" si="40"/>
        <v>1.3605487228738311</v>
      </c>
      <c r="F665" s="5">
        <v>669.83637999999996</v>
      </c>
      <c r="G665" s="5">
        <v>1230.7366099999999</v>
      </c>
      <c r="H665" s="4">
        <f t="shared" si="41"/>
        <v>0.83736901540044739</v>
      </c>
      <c r="I665" s="5">
        <v>1293.5612799999999</v>
      </c>
      <c r="J665" s="4">
        <f t="shared" si="42"/>
        <v>-4.8567215926561991E-2</v>
      </c>
      <c r="K665" s="5">
        <v>669.83637999999996</v>
      </c>
      <c r="L665" s="5">
        <v>1230.7366099999999</v>
      </c>
      <c r="M665" s="4">
        <f t="shared" si="43"/>
        <v>0.83736901540044739</v>
      </c>
    </row>
    <row r="666" spans="1:13" x14ac:dyDescent="0.2">
      <c r="A666" s="1" t="s">
        <v>22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112.68004000000001</v>
      </c>
      <c r="G666" s="2">
        <v>96.041210000000007</v>
      </c>
      <c r="H666" s="3">
        <f t="shared" si="41"/>
        <v>-0.14766439557529443</v>
      </c>
      <c r="I666" s="2">
        <v>151.51016000000001</v>
      </c>
      <c r="J666" s="3">
        <f t="shared" si="42"/>
        <v>-0.36610713103332482</v>
      </c>
      <c r="K666" s="2">
        <v>112.68004000000001</v>
      </c>
      <c r="L666" s="2">
        <v>96.041210000000007</v>
      </c>
      <c r="M666" s="3">
        <f t="shared" si="43"/>
        <v>-0.14766439557529443</v>
      </c>
    </row>
    <row r="667" spans="1:13" x14ac:dyDescent="0.2">
      <c r="A667" s="1" t="s">
        <v>21</v>
      </c>
      <c r="B667" s="1" t="s">
        <v>77</v>
      </c>
      <c r="C667" s="2">
        <v>0</v>
      </c>
      <c r="D667" s="2">
        <v>14.2012</v>
      </c>
      <c r="E667" s="3" t="str">
        <f t="shared" si="40"/>
        <v/>
      </c>
      <c r="F667" s="2">
        <v>59.937710000000003</v>
      </c>
      <c r="G667" s="2">
        <v>178.13448</v>
      </c>
      <c r="H667" s="3">
        <f t="shared" si="41"/>
        <v>1.9719934245068753</v>
      </c>
      <c r="I667" s="2">
        <v>149.89556999999999</v>
      </c>
      <c r="J667" s="3">
        <f t="shared" si="42"/>
        <v>0.18839055750613576</v>
      </c>
      <c r="K667" s="2">
        <v>59.937710000000003</v>
      </c>
      <c r="L667" s="2">
        <v>178.13448</v>
      </c>
      <c r="M667" s="3">
        <f t="shared" si="43"/>
        <v>1.9719934245068753</v>
      </c>
    </row>
    <row r="668" spans="1:13" x14ac:dyDescent="0.2">
      <c r="A668" s="1" t="s">
        <v>20</v>
      </c>
      <c r="B668" s="1" t="s">
        <v>77</v>
      </c>
      <c r="C668" s="2">
        <v>54.36</v>
      </c>
      <c r="D668" s="2">
        <v>0</v>
      </c>
      <c r="E668" s="3">
        <f t="shared" si="40"/>
        <v>-1</v>
      </c>
      <c r="F668" s="2">
        <v>210.73553000000001</v>
      </c>
      <c r="G668" s="2">
        <v>68.312640000000002</v>
      </c>
      <c r="H668" s="3">
        <f t="shared" si="41"/>
        <v>-0.67583710255218943</v>
      </c>
      <c r="I668" s="2">
        <v>103.96814000000001</v>
      </c>
      <c r="J668" s="3">
        <f t="shared" si="42"/>
        <v>-0.34294640646644248</v>
      </c>
      <c r="K668" s="2">
        <v>210.73553000000001</v>
      </c>
      <c r="L668" s="2">
        <v>68.312640000000002</v>
      </c>
      <c r="M668" s="3">
        <f t="shared" si="43"/>
        <v>-0.67583710255218943</v>
      </c>
    </row>
    <row r="669" spans="1:13" x14ac:dyDescent="0.2">
      <c r="A669" s="1" t="s">
        <v>19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0.31089</v>
      </c>
      <c r="H669" s="3" t="str">
        <f t="shared" si="41"/>
        <v/>
      </c>
      <c r="I669" s="2">
        <v>33.084890000000001</v>
      </c>
      <c r="J669" s="3">
        <f t="shared" si="42"/>
        <v>-0.99060326330237158</v>
      </c>
      <c r="K669" s="2">
        <v>0</v>
      </c>
      <c r="L669" s="2">
        <v>0.31089</v>
      </c>
      <c r="M669" s="3" t="str">
        <f t="shared" si="43"/>
        <v/>
      </c>
    </row>
    <row r="670" spans="1:13" x14ac:dyDescent="0.2">
      <c r="A670" s="1" t="s">
        <v>18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">
      <c r="A671" s="1" t="s">
        <v>17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93.033159999999995</v>
      </c>
      <c r="G671" s="2">
        <v>10.9984</v>
      </c>
      <c r="H671" s="3">
        <f t="shared" si="41"/>
        <v>-0.88177978690608816</v>
      </c>
      <c r="I671" s="2">
        <v>20.390360000000001</v>
      </c>
      <c r="J671" s="3">
        <f t="shared" si="42"/>
        <v>-0.46060785586914599</v>
      </c>
      <c r="K671" s="2">
        <v>93.033159999999995</v>
      </c>
      <c r="L671" s="2">
        <v>10.9984</v>
      </c>
      <c r="M671" s="3">
        <f t="shared" si="43"/>
        <v>-0.88177978690608816</v>
      </c>
    </row>
    <row r="672" spans="1:13" x14ac:dyDescent="0.2">
      <c r="A672" s="1" t="s">
        <v>14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90.805329999999998</v>
      </c>
      <c r="G672" s="2">
        <v>0</v>
      </c>
      <c r="H672" s="3">
        <f t="shared" si="41"/>
        <v>-1</v>
      </c>
      <c r="I672" s="2">
        <v>0</v>
      </c>
      <c r="J672" s="3" t="str">
        <f t="shared" si="42"/>
        <v/>
      </c>
      <c r="K672" s="2">
        <v>90.805329999999998</v>
      </c>
      <c r="L672" s="2">
        <v>0</v>
      </c>
      <c r="M672" s="3">
        <f t="shared" si="43"/>
        <v>-1</v>
      </c>
    </row>
    <row r="673" spans="1:13" x14ac:dyDescent="0.2">
      <c r="A673" s="1" t="s">
        <v>13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7.36022</v>
      </c>
      <c r="G673" s="2">
        <v>12.765930000000001</v>
      </c>
      <c r="H673" s="3">
        <f t="shared" si="41"/>
        <v>0.73444951373736123</v>
      </c>
      <c r="I673" s="2">
        <v>9.48522</v>
      </c>
      <c r="J673" s="3">
        <f t="shared" si="42"/>
        <v>0.34587600498459725</v>
      </c>
      <c r="K673" s="2">
        <v>7.36022</v>
      </c>
      <c r="L673" s="2">
        <v>12.765930000000001</v>
      </c>
      <c r="M673" s="3">
        <f t="shared" si="43"/>
        <v>0.73444951373736123</v>
      </c>
    </row>
    <row r="674" spans="1:13" x14ac:dyDescent="0.2">
      <c r="A674" s="1" t="s">
        <v>12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2.26844</v>
      </c>
      <c r="G674" s="2">
        <v>0</v>
      </c>
      <c r="H674" s="3">
        <f t="shared" si="41"/>
        <v>-1</v>
      </c>
      <c r="I674" s="2">
        <v>0.80847999999999998</v>
      </c>
      <c r="J674" s="3">
        <f t="shared" si="42"/>
        <v>-1</v>
      </c>
      <c r="K674" s="2">
        <v>2.26844</v>
      </c>
      <c r="L674" s="2">
        <v>0</v>
      </c>
      <c r="M674" s="3">
        <f t="shared" si="43"/>
        <v>-1</v>
      </c>
    </row>
    <row r="675" spans="1:13" x14ac:dyDescent="0.2">
      <c r="A675" s="1" t="s">
        <v>11</v>
      </c>
      <c r="B675" s="1" t="s">
        <v>77</v>
      </c>
      <c r="C675" s="2">
        <v>0</v>
      </c>
      <c r="D675" s="2">
        <v>56.86</v>
      </c>
      <c r="E675" s="3" t="str">
        <f t="shared" si="40"/>
        <v/>
      </c>
      <c r="F675" s="2">
        <v>0.59799999999999998</v>
      </c>
      <c r="G675" s="2">
        <v>65.991650000000007</v>
      </c>
      <c r="H675" s="3">
        <f t="shared" si="41"/>
        <v>109.35392976588631</v>
      </c>
      <c r="I675" s="2">
        <v>5.7084299999999999</v>
      </c>
      <c r="J675" s="3">
        <f t="shared" si="42"/>
        <v>10.560385254789848</v>
      </c>
      <c r="K675" s="2">
        <v>0.59799999999999998</v>
      </c>
      <c r="L675" s="2">
        <v>65.991650000000007</v>
      </c>
      <c r="M675" s="3">
        <f t="shared" si="43"/>
        <v>109.35392976588631</v>
      </c>
    </row>
    <row r="676" spans="1:13" x14ac:dyDescent="0.2">
      <c r="A676" s="1" t="s">
        <v>10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409.29705000000001</v>
      </c>
      <c r="G676" s="2">
        <v>416.87326999999999</v>
      </c>
      <c r="H676" s="3">
        <f t="shared" si="41"/>
        <v>1.8510321537865915E-2</v>
      </c>
      <c r="I676" s="2">
        <v>615.56700999999998</v>
      </c>
      <c r="J676" s="3">
        <f t="shared" si="42"/>
        <v>-0.32278165784095547</v>
      </c>
      <c r="K676" s="2">
        <v>409.29705000000001</v>
      </c>
      <c r="L676" s="2">
        <v>416.87326999999999</v>
      </c>
      <c r="M676" s="3">
        <f t="shared" si="43"/>
        <v>1.8510321537865915E-2</v>
      </c>
    </row>
    <row r="677" spans="1:13" x14ac:dyDescent="0.2">
      <c r="A677" s="1" t="s">
        <v>9</v>
      </c>
      <c r="B677" s="1" t="s">
        <v>77</v>
      </c>
      <c r="C677" s="2">
        <v>0</v>
      </c>
      <c r="D677" s="2">
        <v>11.66882</v>
      </c>
      <c r="E677" s="3" t="str">
        <f t="shared" si="40"/>
        <v/>
      </c>
      <c r="F677" s="2">
        <v>240.38355000000001</v>
      </c>
      <c r="G677" s="2">
        <v>281.97131999999999</v>
      </c>
      <c r="H677" s="3">
        <f t="shared" si="41"/>
        <v>0.17300588996210431</v>
      </c>
      <c r="I677" s="2">
        <v>288.82037000000003</v>
      </c>
      <c r="J677" s="3">
        <f t="shared" si="42"/>
        <v>-2.3713874474989516E-2</v>
      </c>
      <c r="K677" s="2">
        <v>240.38355000000001</v>
      </c>
      <c r="L677" s="2">
        <v>281.97131999999999</v>
      </c>
      <c r="M677" s="3">
        <f t="shared" si="43"/>
        <v>0.17300588996210431</v>
      </c>
    </row>
    <row r="678" spans="1:13" x14ac:dyDescent="0.2">
      <c r="A678" s="1" t="s">
        <v>8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8.9390099999999997</v>
      </c>
      <c r="G678" s="2">
        <v>48.818330000000003</v>
      </c>
      <c r="H678" s="3">
        <f t="shared" si="41"/>
        <v>4.4612680822596689</v>
      </c>
      <c r="I678" s="2">
        <v>24.131640000000001</v>
      </c>
      <c r="J678" s="3">
        <f t="shared" si="42"/>
        <v>1.0230009232692017</v>
      </c>
      <c r="K678" s="2">
        <v>8.9390099999999997</v>
      </c>
      <c r="L678" s="2">
        <v>48.818330000000003</v>
      </c>
      <c r="M678" s="3">
        <f t="shared" si="43"/>
        <v>4.4612680822596689</v>
      </c>
    </row>
    <row r="679" spans="1:13" x14ac:dyDescent="0.2">
      <c r="A679" s="1" t="s">
        <v>7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4.5272800000000002</v>
      </c>
      <c r="G679" s="2">
        <v>0</v>
      </c>
      <c r="H679" s="3">
        <f t="shared" si="41"/>
        <v>-1</v>
      </c>
      <c r="I679" s="2">
        <v>0</v>
      </c>
      <c r="J679" s="3" t="str">
        <f t="shared" si="42"/>
        <v/>
      </c>
      <c r="K679" s="2">
        <v>4.5272800000000002</v>
      </c>
      <c r="L679" s="2">
        <v>0</v>
      </c>
      <c r="M679" s="3">
        <f t="shared" si="43"/>
        <v>-1</v>
      </c>
    </row>
    <row r="680" spans="1:13" x14ac:dyDescent="0.2">
      <c r="A680" s="1" t="s">
        <v>6</v>
      </c>
      <c r="B680" s="1" t="s">
        <v>77</v>
      </c>
      <c r="C680" s="2">
        <v>53.981319999999997</v>
      </c>
      <c r="D680" s="2">
        <v>0</v>
      </c>
      <c r="E680" s="3">
        <f t="shared" si="40"/>
        <v>-1</v>
      </c>
      <c r="F680" s="2">
        <v>121.62608</v>
      </c>
      <c r="G680" s="2">
        <v>47.120150000000002</v>
      </c>
      <c r="H680" s="3">
        <f t="shared" si="41"/>
        <v>-0.6125818574437325</v>
      </c>
      <c r="I680" s="2">
        <v>121.1183</v>
      </c>
      <c r="J680" s="3">
        <f t="shared" si="42"/>
        <v>-0.61095763398264347</v>
      </c>
      <c r="K680" s="2">
        <v>121.62608</v>
      </c>
      <c r="L680" s="2">
        <v>47.120150000000002</v>
      </c>
      <c r="M680" s="3">
        <f t="shared" si="43"/>
        <v>-0.6125818574437325</v>
      </c>
    </row>
    <row r="681" spans="1:13" x14ac:dyDescent="0.2">
      <c r="A681" s="1" t="s">
        <v>5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">
      <c r="A682" s="1" t="s">
        <v>4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32.463000000000001</v>
      </c>
      <c r="H682" s="3" t="str">
        <f t="shared" si="41"/>
        <v/>
      </c>
      <c r="I682" s="2">
        <v>14.225</v>
      </c>
      <c r="J682" s="3">
        <f t="shared" si="42"/>
        <v>1.2821089630931461</v>
      </c>
      <c r="K682" s="2">
        <v>0</v>
      </c>
      <c r="L682" s="2">
        <v>32.463000000000001</v>
      </c>
      <c r="M682" s="3" t="str">
        <f t="shared" si="43"/>
        <v/>
      </c>
    </row>
    <row r="683" spans="1:13" x14ac:dyDescent="0.2">
      <c r="A683" s="1" t="s">
        <v>3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0.34092</v>
      </c>
      <c r="G683" s="2">
        <v>0</v>
      </c>
      <c r="H683" s="3">
        <f t="shared" si="41"/>
        <v>-1</v>
      </c>
      <c r="I683" s="2">
        <v>0</v>
      </c>
      <c r="J683" s="3" t="str">
        <f t="shared" si="42"/>
        <v/>
      </c>
      <c r="K683" s="2">
        <v>0.34092</v>
      </c>
      <c r="L683" s="2">
        <v>0</v>
      </c>
      <c r="M683" s="3">
        <f t="shared" si="43"/>
        <v>-1</v>
      </c>
    </row>
    <row r="684" spans="1:13" x14ac:dyDescent="0.2">
      <c r="A684" s="1" t="s">
        <v>2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3.07254</v>
      </c>
      <c r="H684" s="3" t="str">
        <f t="shared" si="41"/>
        <v/>
      </c>
      <c r="I684" s="2">
        <v>49.463439999999999</v>
      </c>
      <c r="J684" s="3">
        <f t="shared" si="42"/>
        <v>-0.93788260581957095</v>
      </c>
      <c r="K684" s="2">
        <v>0</v>
      </c>
      <c r="L684" s="2">
        <v>3.07254</v>
      </c>
      <c r="M684" s="3" t="str">
        <f t="shared" si="43"/>
        <v/>
      </c>
    </row>
    <row r="685" spans="1:13" x14ac:dyDescent="0.2">
      <c r="A685" s="1" t="s">
        <v>25</v>
      </c>
      <c r="B685" s="1" t="s">
        <v>77</v>
      </c>
      <c r="C685" s="2">
        <v>0</v>
      </c>
      <c r="D685" s="2">
        <v>0</v>
      </c>
      <c r="E685" s="3" t="str">
        <f t="shared" si="40"/>
        <v/>
      </c>
      <c r="F685" s="2">
        <v>5.2499999999999998E-2</v>
      </c>
      <c r="G685" s="2">
        <v>0</v>
      </c>
      <c r="H685" s="3">
        <f t="shared" si="41"/>
        <v>-1</v>
      </c>
      <c r="I685" s="2">
        <v>45.646999999999998</v>
      </c>
      <c r="J685" s="3">
        <f t="shared" si="42"/>
        <v>-1</v>
      </c>
      <c r="K685" s="2">
        <v>5.2499999999999998E-2</v>
      </c>
      <c r="L685" s="2">
        <v>0</v>
      </c>
      <c r="M685" s="3">
        <f t="shared" si="43"/>
        <v>-1</v>
      </c>
    </row>
    <row r="686" spans="1:13" x14ac:dyDescent="0.2">
      <c r="A686" s="1" t="s">
        <v>29</v>
      </c>
      <c r="B686" s="1" t="s">
        <v>77</v>
      </c>
      <c r="C686" s="2">
        <v>0</v>
      </c>
      <c r="D686" s="2">
        <v>0</v>
      </c>
      <c r="E686" s="3" t="str">
        <f t="shared" ref="E686:E747" si="44">IF(C686=0,"",(D686/C686-1))</f>
        <v/>
      </c>
      <c r="F686" s="2">
        <v>0</v>
      </c>
      <c r="G686" s="2">
        <v>0</v>
      </c>
      <c r="H686" s="3" t="str">
        <f t="shared" ref="H686:H747" si="45">IF(F686=0,"",(G686/F686-1))</f>
        <v/>
      </c>
      <c r="I686" s="2">
        <v>0</v>
      </c>
      <c r="J686" s="3" t="str">
        <f t="shared" ref="J686:J747" si="46">IF(I686=0,"",(G686/I686-1))</f>
        <v/>
      </c>
      <c r="K686" s="2">
        <v>0</v>
      </c>
      <c r="L686" s="2">
        <v>0</v>
      </c>
      <c r="M686" s="3" t="str">
        <f t="shared" ref="M686:M747" si="47">IF(K686=0,"",(L686/K686-1))</f>
        <v/>
      </c>
    </row>
    <row r="687" spans="1:13" x14ac:dyDescent="0.2">
      <c r="A687" s="6" t="s">
        <v>0</v>
      </c>
      <c r="B687" s="6" t="s">
        <v>77</v>
      </c>
      <c r="C687" s="5">
        <v>108.34132</v>
      </c>
      <c r="D687" s="5">
        <v>82.730019999999996</v>
      </c>
      <c r="E687" s="4">
        <f t="shared" si="44"/>
        <v>-0.23639457226476468</v>
      </c>
      <c r="F687" s="5">
        <v>1362.58482</v>
      </c>
      <c r="G687" s="5">
        <v>1262.87381</v>
      </c>
      <c r="H687" s="4">
        <f t="shared" si="45"/>
        <v>-7.317783710521597E-2</v>
      </c>
      <c r="I687" s="5">
        <v>1633.82401</v>
      </c>
      <c r="J687" s="4">
        <f t="shared" si="46"/>
        <v>-0.22704416003777539</v>
      </c>
      <c r="K687" s="5">
        <v>1362.58482</v>
      </c>
      <c r="L687" s="5">
        <v>1262.87381</v>
      </c>
      <c r="M687" s="4">
        <f t="shared" si="47"/>
        <v>-7.317783710521597E-2</v>
      </c>
    </row>
    <row r="688" spans="1:13" x14ac:dyDescent="0.2">
      <c r="A688" s="1" t="s">
        <v>22</v>
      </c>
      <c r="B688" s="1" t="s">
        <v>76</v>
      </c>
      <c r="C688" s="2">
        <v>45.965780000000002</v>
      </c>
      <c r="D688" s="2">
        <v>44.7791</v>
      </c>
      <c r="E688" s="3">
        <f t="shared" si="44"/>
        <v>-2.5816596607302289E-2</v>
      </c>
      <c r="F688" s="2">
        <v>571.06659999999999</v>
      </c>
      <c r="G688" s="2">
        <v>601.61787000000004</v>
      </c>
      <c r="H688" s="3">
        <f t="shared" si="45"/>
        <v>5.349861119526178E-2</v>
      </c>
      <c r="I688" s="2">
        <v>1059.87156</v>
      </c>
      <c r="J688" s="3">
        <f t="shared" si="46"/>
        <v>-0.43236719173783655</v>
      </c>
      <c r="K688" s="2">
        <v>571.06659999999999</v>
      </c>
      <c r="L688" s="2">
        <v>601.61787000000004</v>
      </c>
      <c r="M688" s="3">
        <f t="shared" si="47"/>
        <v>5.349861119526178E-2</v>
      </c>
    </row>
    <row r="689" spans="1:13" x14ac:dyDescent="0.2">
      <c r="A689" s="1" t="s">
        <v>21</v>
      </c>
      <c r="B689" s="1" t="s">
        <v>76</v>
      </c>
      <c r="C689" s="2">
        <v>9.4952799999999993</v>
      </c>
      <c r="D689" s="2">
        <v>183.78532999999999</v>
      </c>
      <c r="E689" s="3">
        <f t="shared" si="44"/>
        <v>18.355440808485902</v>
      </c>
      <c r="F689" s="2">
        <v>3104.5069199999998</v>
      </c>
      <c r="G689" s="2">
        <v>5101.8373000000001</v>
      </c>
      <c r="H689" s="3">
        <f t="shared" si="45"/>
        <v>0.64336476982309332</v>
      </c>
      <c r="I689" s="2">
        <v>4603.0130099999997</v>
      </c>
      <c r="J689" s="3">
        <f t="shared" si="46"/>
        <v>0.10836908105979925</v>
      </c>
      <c r="K689" s="2">
        <v>3104.5069199999998</v>
      </c>
      <c r="L689" s="2">
        <v>5101.8373000000001</v>
      </c>
      <c r="M689" s="3">
        <f t="shared" si="47"/>
        <v>0.64336476982309332</v>
      </c>
    </row>
    <row r="690" spans="1:13" x14ac:dyDescent="0.2">
      <c r="A690" s="1" t="s">
        <v>20</v>
      </c>
      <c r="B690" s="1" t="s">
        <v>76</v>
      </c>
      <c r="C690" s="2">
        <v>108.25112</v>
      </c>
      <c r="D690" s="2">
        <v>248.09932000000001</v>
      </c>
      <c r="E690" s="3">
        <f t="shared" si="44"/>
        <v>1.2918868645423713</v>
      </c>
      <c r="F690" s="2">
        <v>5785.45525</v>
      </c>
      <c r="G690" s="2">
        <v>8424.6967399999994</v>
      </c>
      <c r="H690" s="3">
        <f t="shared" si="45"/>
        <v>0.45618561996482465</v>
      </c>
      <c r="I690" s="2">
        <v>6212.1925199999996</v>
      </c>
      <c r="J690" s="3">
        <f t="shared" si="46"/>
        <v>0.35615512765853552</v>
      </c>
      <c r="K690" s="2">
        <v>5785.45525</v>
      </c>
      <c r="L690" s="2">
        <v>8424.6967399999994</v>
      </c>
      <c r="M690" s="3">
        <f t="shared" si="47"/>
        <v>0.45618561996482465</v>
      </c>
    </row>
    <row r="691" spans="1:13" x14ac:dyDescent="0.2">
      <c r="A691" s="1" t="s">
        <v>19</v>
      </c>
      <c r="B691" s="1" t="s">
        <v>76</v>
      </c>
      <c r="C691" s="2">
        <v>1.2500000000000001E-2</v>
      </c>
      <c r="D691" s="2">
        <v>0</v>
      </c>
      <c r="E691" s="3">
        <f t="shared" si="44"/>
        <v>-1</v>
      </c>
      <c r="F691" s="2">
        <v>255.24753999999999</v>
      </c>
      <c r="G691" s="2">
        <v>72.18853</v>
      </c>
      <c r="H691" s="3">
        <f t="shared" si="45"/>
        <v>-0.71718226941579921</v>
      </c>
      <c r="I691" s="2">
        <v>117.75727999999999</v>
      </c>
      <c r="J691" s="3">
        <f t="shared" si="46"/>
        <v>-0.38697182883300285</v>
      </c>
      <c r="K691" s="2">
        <v>255.24753999999999</v>
      </c>
      <c r="L691" s="2">
        <v>72.18853</v>
      </c>
      <c r="M691" s="3">
        <f t="shared" si="47"/>
        <v>-0.71718226941579921</v>
      </c>
    </row>
    <row r="692" spans="1:13" x14ac:dyDescent="0.2">
      <c r="A692" s="1" t="s">
        <v>18</v>
      </c>
      <c r="B692" s="1" t="s">
        <v>76</v>
      </c>
      <c r="C692" s="2">
        <v>0</v>
      </c>
      <c r="D692" s="2">
        <v>0</v>
      </c>
      <c r="E692" s="3" t="str">
        <f t="shared" si="44"/>
        <v/>
      </c>
      <c r="F692" s="2">
        <v>2.21008</v>
      </c>
      <c r="G692" s="2">
        <v>0.10531</v>
      </c>
      <c r="H692" s="3">
        <f t="shared" si="45"/>
        <v>-0.9523501411713603</v>
      </c>
      <c r="I692" s="2">
        <v>12.95871</v>
      </c>
      <c r="J692" s="3">
        <f t="shared" si="46"/>
        <v>-0.9918734194993174</v>
      </c>
      <c r="K692" s="2">
        <v>2.21008</v>
      </c>
      <c r="L692" s="2">
        <v>0.10531</v>
      </c>
      <c r="M692" s="3">
        <f t="shared" si="47"/>
        <v>-0.9523501411713603</v>
      </c>
    </row>
    <row r="693" spans="1:13" x14ac:dyDescent="0.2">
      <c r="A693" s="1" t="s">
        <v>17</v>
      </c>
      <c r="B693" s="1" t="s">
        <v>76</v>
      </c>
      <c r="C693" s="2">
        <v>127.73157</v>
      </c>
      <c r="D693" s="2">
        <v>110.27737999999999</v>
      </c>
      <c r="E693" s="3">
        <f t="shared" si="44"/>
        <v>-0.13664742396887486</v>
      </c>
      <c r="F693" s="2">
        <v>2753.94146</v>
      </c>
      <c r="G693" s="2">
        <v>2870.8311800000001</v>
      </c>
      <c r="H693" s="3">
        <f t="shared" si="45"/>
        <v>4.2444518773467443E-2</v>
      </c>
      <c r="I693" s="2">
        <v>3824.6314400000001</v>
      </c>
      <c r="J693" s="3">
        <f t="shared" si="46"/>
        <v>-0.24938357459091531</v>
      </c>
      <c r="K693" s="2">
        <v>2753.94146</v>
      </c>
      <c r="L693" s="2">
        <v>2870.8311800000001</v>
      </c>
      <c r="M693" s="3">
        <f t="shared" si="47"/>
        <v>4.2444518773467443E-2</v>
      </c>
    </row>
    <row r="694" spans="1:13" x14ac:dyDescent="0.2">
      <c r="A694" s="1" t="s">
        <v>16</v>
      </c>
      <c r="B694" s="1" t="s">
        <v>76</v>
      </c>
      <c r="C694" s="2">
        <v>4.2000000000000002E-4</v>
      </c>
      <c r="D694" s="2">
        <v>0</v>
      </c>
      <c r="E694" s="3">
        <f t="shared" si="44"/>
        <v>-1</v>
      </c>
      <c r="F694" s="2">
        <v>8.02942</v>
      </c>
      <c r="G694" s="2">
        <v>17.707070000000002</v>
      </c>
      <c r="H694" s="3">
        <f t="shared" si="45"/>
        <v>1.2052738553967783</v>
      </c>
      <c r="I694" s="2">
        <v>91.009829999999994</v>
      </c>
      <c r="J694" s="3">
        <f t="shared" si="46"/>
        <v>-0.80543783017724568</v>
      </c>
      <c r="K694" s="2">
        <v>8.02942</v>
      </c>
      <c r="L694" s="2">
        <v>17.707070000000002</v>
      </c>
      <c r="M694" s="3">
        <f t="shared" si="47"/>
        <v>1.2052738553967783</v>
      </c>
    </row>
    <row r="695" spans="1:13" x14ac:dyDescent="0.2">
      <c r="A695" s="1" t="s">
        <v>15</v>
      </c>
      <c r="B695" s="1" t="s">
        <v>76</v>
      </c>
      <c r="C695" s="2">
        <v>0</v>
      </c>
      <c r="D695" s="2">
        <v>0</v>
      </c>
      <c r="E695" s="3" t="str">
        <f t="shared" si="44"/>
        <v/>
      </c>
      <c r="F695" s="2">
        <v>286.02712000000002</v>
      </c>
      <c r="G695" s="2">
        <v>353.14904000000001</v>
      </c>
      <c r="H695" s="3">
        <f t="shared" si="45"/>
        <v>0.23466977536955236</v>
      </c>
      <c r="I695" s="2">
        <v>436.32290999999998</v>
      </c>
      <c r="J695" s="3">
        <f t="shared" si="46"/>
        <v>-0.19062457664668575</v>
      </c>
      <c r="K695" s="2">
        <v>286.02712000000002</v>
      </c>
      <c r="L695" s="2">
        <v>353.14904000000001</v>
      </c>
      <c r="M695" s="3">
        <f t="shared" si="47"/>
        <v>0.23466977536955236</v>
      </c>
    </row>
    <row r="696" spans="1:13" x14ac:dyDescent="0.2">
      <c r="A696" s="1" t="s">
        <v>14</v>
      </c>
      <c r="B696" s="1" t="s">
        <v>76</v>
      </c>
      <c r="C696" s="2">
        <v>0</v>
      </c>
      <c r="D696" s="2">
        <v>0</v>
      </c>
      <c r="E696" s="3" t="str">
        <f t="shared" si="44"/>
        <v/>
      </c>
      <c r="F696" s="2">
        <v>20.84609</v>
      </c>
      <c r="G696" s="2">
        <v>0.31528</v>
      </c>
      <c r="H696" s="3">
        <f t="shared" si="45"/>
        <v>-0.9848758208373849</v>
      </c>
      <c r="I696" s="2">
        <v>32.142420000000001</v>
      </c>
      <c r="J696" s="3">
        <f t="shared" si="46"/>
        <v>-0.99019115548860348</v>
      </c>
      <c r="K696" s="2">
        <v>20.84609</v>
      </c>
      <c r="L696" s="2">
        <v>0.31528</v>
      </c>
      <c r="M696" s="3">
        <f t="shared" si="47"/>
        <v>-0.9848758208373849</v>
      </c>
    </row>
    <row r="697" spans="1:13" x14ac:dyDescent="0.2">
      <c r="A697" s="1" t="s">
        <v>13</v>
      </c>
      <c r="B697" s="1" t="s">
        <v>76</v>
      </c>
      <c r="C697" s="2">
        <v>0</v>
      </c>
      <c r="D697" s="2">
        <v>0</v>
      </c>
      <c r="E697" s="3" t="str">
        <f t="shared" si="44"/>
        <v/>
      </c>
      <c r="F697" s="2">
        <v>3562.8550700000001</v>
      </c>
      <c r="G697" s="2">
        <v>5492.0463300000001</v>
      </c>
      <c r="H697" s="3">
        <f t="shared" si="45"/>
        <v>0.54147340323893678</v>
      </c>
      <c r="I697" s="2">
        <v>4975.2253199999996</v>
      </c>
      <c r="J697" s="3">
        <f t="shared" si="46"/>
        <v>0.10387891537744487</v>
      </c>
      <c r="K697" s="2">
        <v>3562.8550700000001</v>
      </c>
      <c r="L697" s="2">
        <v>5492.0463300000001</v>
      </c>
      <c r="M697" s="3">
        <f t="shared" si="47"/>
        <v>0.54147340323893678</v>
      </c>
    </row>
    <row r="698" spans="1:13" x14ac:dyDescent="0.2">
      <c r="A698" s="1" t="s">
        <v>12</v>
      </c>
      <c r="B698" s="1" t="s">
        <v>76</v>
      </c>
      <c r="C698" s="2">
        <v>0</v>
      </c>
      <c r="D698" s="2">
        <v>280.72478999999998</v>
      </c>
      <c r="E698" s="3" t="str">
        <f t="shared" si="44"/>
        <v/>
      </c>
      <c r="F698" s="2">
        <v>3719.4082800000001</v>
      </c>
      <c r="G698" s="2">
        <v>7111.0397300000004</v>
      </c>
      <c r="H698" s="3">
        <f t="shared" si="45"/>
        <v>0.91187393119423832</v>
      </c>
      <c r="I698" s="2">
        <v>5335.0581199999997</v>
      </c>
      <c r="J698" s="3">
        <f t="shared" si="46"/>
        <v>0.33288889643811426</v>
      </c>
      <c r="K698" s="2">
        <v>3719.4082800000001</v>
      </c>
      <c r="L698" s="2">
        <v>7111.0397300000004</v>
      </c>
      <c r="M698" s="3">
        <f t="shared" si="47"/>
        <v>0.91187393119423832</v>
      </c>
    </row>
    <row r="699" spans="1:13" x14ac:dyDescent="0.2">
      <c r="A699" s="1" t="s">
        <v>11</v>
      </c>
      <c r="B699" s="1" t="s">
        <v>76</v>
      </c>
      <c r="C699" s="2">
        <v>39.436149999999998</v>
      </c>
      <c r="D699" s="2">
        <v>171.76074</v>
      </c>
      <c r="E699" s="3">
        <f t="shared" si="44"/>
        <v>3.3554134975143368</v>
      </c>
      <c r="F699" s="2">
        <v>2865.2243699999999</v>
      </c>
      <c r="G699" s="2">
        <v>4881.3866799999996</v>
      </c>
      <c r="H699" s="3">
        <f t="shared" si="45"/>
        <v>0.70366646713953496</v>
      </c>
      <c r="I699" s="2">
        <v>3714.30584</v>
      </c>
      <c r="J699" s="3">
        <f t="shared" si="46"/>
        <v>0.31421236976005185</v>
      </c>
      <c r="K699" s="2">
        <v>2865.2243699999999</v>
      </c>
      <c r="L699" s="2">
        <v>4881.3866799999996</v>
      </c>
      <c r="M699" s="3">
        <f t="shared" si="47"/>
        <v>0.70366646713953496</v>
      </c>
    </row>
    <row r="700" spans="1:13" x14ac:dyDescent="0.2">
      <c r="A700" s="1" t="s">
        <v>10</v>
      </c>
      <c r="B700" s="1" t="s">
        <v>76</v>
      </c>
      <c r="C700" s="2">
        <v>223.94580999999999</v>
      </c>
      <c r="D700" s="2">
        <v>236.20052999999999</v>
      </c>
      <c r="E700" s="3">
        <f t="shared" si="44"/>
        <v>5.4721809709232794E-2</v>
      </c>
      <c r="F700" s="2">
        <v>3751.8365199999998</v>
      </c>
      <c r="G700" s="2">
        <v>6248.5036200000004</v>
      </c>
      <c r="H700" s="3">
        <f t="shared" si="45"/>
        <v>0.6654519957601992</v>
      </c>
      <c r="I700" s="2">
        <v>5911.4314299999996</v>
      </c>
      <c r="J700" s="3">
        <f t="shared" si="46"/>
        <v>5.7020400894678192E-2</v>
      </c>
      <c r="K700" s="2">
        <v>3751.8365199999998</v>
      </c>
      <c r="L700" s="2">
        <v>6248.5036200000004</v>
      </c>
      <c r="M700" s="3">
        <f t="shared" si="47"/>
        <v>0.6654519957601992</v>
      </c>
    </row>
    <row r="701" spans="1:13" x14ac:dyDescent="0.2">
      <c r="A701" s="1" t="s">
        <v>27</v>
      </c>
      <c r="B701" s="1" t="s">
        <v>76</v>
      </c>
      <c r="C701" s="2">
        <v>40.979619999999997</v>
      </c>
      <c r="D701" s="2">
        <v>15.892010000000001</v>
      </c>
      <c r="E701" s="3">
        <f t="shared" si="44"/>
        <v>-0.61219723364931156</v>
      </c>
      <c r="F701" s="2">
        <v>250.74710999999999</v>
      </c>
      <c r="G701" s="2">
        <v>420.28118999999998</v>
      </c>
      <c r="H701" s="3">
        <f t="shared" si="45"/>
        <v>0.67611578853291676</v>
      </c>
      <c r="I701" s="2">
        <v>867.75211999999999</v>
      </c>
      <c r="J701" s="3">
        <f t="shared" si="46"/>
        <v>-0.51566676667986711</v>
      </c>
      <c r="K701" s="2">
        <v>250.74710999999999</v>
      </c>
      <c r="L701" s="2">
        <v>420.28118999999998</v>
      </c>
      <c r="M701" s="3">
        <f t="shared" si="47"/>
        <v>0.67611578853291676</v>
      </c>
    </row>
    <row r="702" spans="1:13" x14ac:dyDescent="0.2">
      <c r="A702" s="1" t="s">
        <v>9</v>
      </c>
      <c r="B702" s="1" t="s">
        <v>76</v>
      </c>
      <c r="C702" s="2">
        <v>266.19932999999997</v>
      </c>
      <c r="D702" s="2">
        <v>148.45249000000001</v>
      </c>
      <c r="E702" s="3">
        <f t="shared" si="44"/>
        <v>-0.44232583154886218</v>
      </c>
      <c r="F702" s="2">
        <v>4408.6963800000003</v>
      </c>
      <c r="G702" s="2">
        <v>6034.3896699999996</v>
      </c>
      <c r="H702" s="3">
        <f t="shared" si="45"/>
        <v>0.36874693784197476</v>
      </c>
      <c r="I702" s="2">
        <v>5180.8978800000004</v>
      </c>
      <c r="J702" s="3">
        <f t="shared" si="46"/>
        <v>0.16473819978092274</v>
      </c>
      <c r="K702" s="2">
        <v>4408.6963800000003</v>
      </c>
      <c r="L702" s="2">
        <v>6034.3896699999996</v>
      </c>
      <c r="M702" s="3">
        <f t="shared" si="47"/>
        <v>0.36874693784197476</v>
      </c>
    </row>
    <row r="703" spans="1:13" x14ac:dyDescent="0.2">
      <c r="A703" s="1" t="s">
        <v>8</v>
      </c>
      <c r="B703" s="1" t="s">
        <v>76</v>
      </c>
      <c r="C703" s="2">
        <v>535.77121999999997</v>
      </c>
      <c r="D703" s="2">
        <v>381.37284</v>
      </c>
      <c r="E703" s="3">
        <f t="shared" si="44"/>
        <v>-0.28817968236517066</v>
      </c>
      <c r="F703" s="2">
        <v>3593.9527699999999</v>
      </c>
      <c r="G703" s="2">
        <v>5979.0920800000004</v>
      </c>
      <c r="H703" s="3">
        <f t="shared" si="45"/>
        <v>0.6636534931425937</v>
      </c>
      <c r="I703" s="2">
        <v>6347.7257200000004</v>
      </c>
      <c r="J703" s="3">
        <f t="shared" si="46"/>
        <v>-5.807334095084371E-2</v>
      </c>
      <c r="K703" s="2">
        <v>3593.9527699999999</v>
      </c>
      <c r="L703" s="2">
        <v>5979.0920800000004</v>
      </c>
      <c r="M703" s="3">
        <f t="shared" si="47"/>
        <v>0.6636534931425937</v>
      </c>
    </row>
    <row r="704" spans="1:13" x14ac:dyDescent="0.2">
      <c r="A704" s="1" t="s">
        <v>7</v>
      </c>
      <c r="B704" s="1" t="s">
        <v>76</v>
      </c>
      <c r="C704" s="2">
        <v>6.1486999999999998</v>
      </c>
      <c r="D704" s="2">
        <v>10.45824</v>
      </c>
      <c r="E704" s="3">
        <f t="shared" si="44"/>
        <v>0.70088636622375455</v>
      </c>
      <c r="F704" s="2">
        <v>80.877449999999996</v>
      </c>
      <c r="G704" s="2">
        <v>190.63042999999999</v>
      </c>
      <c r="H704" s="3">
        <f t="shared" si="45"/>
        <v>1.3570281951273193</v>
      </c>
      <c r="I704" s="2">
        <v>290.97464000000002</v>
      </c>
      <c r="J704" s="3">
        <f t="shared" si="46"/>
        <v>-0.34485551730556319</v>
      </c>
      <c r="K704" s="2">
        <v>80.877449999999996</v>
      </c>
      <c r="L704" s="2">
        <v>190.63042999999999</v>
      </c>
      <c r="M704" s="3">
        <f t="shared" si="47"/>
        <v>1.3570281951273193</v>
      </c>
    </row>
    <row r="705" spans="1:13" x14ac:dyDescent="0.2">
      <c r="A705" s="1" t="s">
        <v>6</v>
      </c>
      <c r="B705" s="1" t="s">
        <v>76</v>
      </c>
      <c r="C705" s="2">
        <v>6.93E-2</v>
      </c>
      <c r="D705" s="2">
        <v>18.856300000000001</v>
      </c>
      <c r="E705" s="3">
        <f t="shared" si="44"/>
        <v>271.0966810966811</v>
      </c>
      <c r="F705" s="2">
        <v>795.31339000000003</v>
      </c>
      <c r="G705" s="2">
        <v>1020.8977</v>
      </c>
      <c r="H705" s="3">
        <f t="shared" si="45"/>
        <v>0.28364203700883239</v>
      </c>
      <c r="I705" s="2">
        <v>1180.8884399999999</v>
      </c>
      <c r="J705" s="3">
        <f t="shared" si="46"/>
        <v>-0.13548336538885919</v>
      </c>
      <c r="K705" s="2">
        <v>795.31339000000003</v>
      </c>
      <c r="L705" s="2">
        <v>1020.8977</v>
      </c>
      <c r="M705" s="3">
        <f t="shared" si="47"/>
        <v>0.28364203700883239</v>
      </c>
    </row>
    <row r="706" spans="1:13" x14ac:dyDescent="0.2">
      <c r="A706" s="1" t="s">
        <v>5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4.1280000000000001</v>
      </c>
      <c r="G706" s="2">
        <v>1.0144599999999999</v>
      </c>
      <c r="H706" s="3">
        <f t="shared" si="45"/>
        <v>-0.75424903100775198</v>
      </c>
      <c r="I706" s="2">
        <v>0.74184000000000005</v>
      </c>
      <c r="J706" s="3">
        <f t="shared" si="46"/>
        <v>0.36749164240267418</v>
      </c>
      <c r="K706" s="2">
        <v>4.1280000000000001</v>
      </c>
      <c r="L706" s="2">
        <v>1.0144599999999999</v>
      </c>
      <c r="M706" s="3">
        <f t="shared" si="47"/>
        <v>-0.75424903100775198</v>
      </c>
    </row>
    <row r="707" spans="1:13" x14ac:dyDescent="0.2">
      <c r="A707" s="1" t="s">
        <v>4</v>
      </c>
      <c r="B707" s="1" t="s">
        <v>76</v>
      </c>
      <c r="C707" s="2">
        <v>58.265140000000002</v>
      </c>
      <c r="D707" s="2">
        <v>90.900980000000004</v>
      </c>
      <c r="E707" s="3">
        <f t="shared" si="44"/>
        <v>0.56012634655988136</v>
      </c>
      <c r="F707" s="2">
        <v>2867.2835</v>
      </c>
      <c r="G707" s="2">
        <v>2415.1508100000001</v>
      </c>
      <c r="H707" s="3">
        <f t="shared" si="45"/>
        <v>-0.1576867756536805</v>
      </c>
      <c r="I707" s="2">
        <v>4252.3273499999996</v>
      </c>
      <c r="J707" s="3">
        <f t="shared" si="46"/>
        <v>-0.43204024262149043</v>
      </c>
      <c r="K707" s="2">
        <v>2867.2835</v>
      </c>
      <c r="L707" s="2">
        <v>2415.1508100000001</v>
      </c>
      <c r="M707" s="3">
        <f t="shared" si="47"/>
        <v>-0.1576867756536805</v>
      </c>
    </row>
    <row r="708" spans="1:13" x14ac:dyDescent="0.2">
      <c r="A708" s="1" t="s">
        <v>3</v>
      </c>
      <c r="B708" s="1" t="s">
        <v>76</v>
      </c>
      <c r="C708" s="2">
        <v>0</v>
      </c>
      <c r="D708" s="2">
        <v>0</v>
      </c>
      <c r="E708" s="3" t="str">
        <f t="shared" si="44"/>
        <v/>
      </c>
      <c r="F708" s="2">
        <v>0</v>
      </c>
      <c r="G708" s="2">
        <v>0</v>
      </c>
      <c r="H708" s="3" t="str">
        <f t="shared" si="45"/>
        <v/>
      </c>
      <c r="I708" s="2">
        <v>0</v>
      </c>
      <c r="J708" s="3" t="str">
        <f t="shared" si="46"/>
        <v/>
      </c>
      <c r="K708" s="2">
        <v>0</v>
      </c>
      <c r="L708" s="2">
        <v>0</v>
      </c>
      <c r="M708" s="3" t="str">
        <f t="shared" si="47"/>
        <v/>
      </c>
    </row>
    <row r="709" spans="1:13" x14ac:dyDescent="0.2">
      <c r="A709" s="1" t="s">
        <v>2</v>
      </c>
      <c r="B709" s="1" t="s">
        <v>76</v>
      </c>
      <c r="C709" s="2">
        <v>0</v>
      </c>
      <c r="D709" s="2">
        <v>0</v>
      </c>
      <c r="E709" s="3" t="str">
        <f t="shared" si="44"/>
        <v/>
      </c>
      <c r="F709" s="2">
        <v>191.00008</v>
      </c>
      <c r="G709" s="2">
        <v>107.07128</v>
      </c>
      <c r="H709" s="3">
        <f t="shared" si="45"/>
        <v>-0.43941761699785675</v>
      </c>
      <c r="I709" s="2">
        <v>62.108080000000001</v>
      </c>
      <c r="J709" s="3">
        <f t="shared" si="46"/>
        <v>0.72395089334592222</v>
      </c>
      <c r="K709" s="2">
        <v>191.00008</v>
      </c>
      <c r="L709" s="2">
        <v>107.07128</v>
      </c>
      <c r="M709" s="3">
        <f t="shared" si="47"/>
        <v>-0.43941761699785675</v>
      </c>
    </row>
    <row r="710" spans="1:13" x14ac:dyDescent="0.2">
      <c r="A710" s="1" t="s">
        <v>25</v>
      </c>
      <c r="B710" s="1" t="s">
        <v>76</v>
      </c>
      <c r="C710" s="2">
        <v>0</v>
      </c>
      <c r="D710" s="2">
        <v>23.056069999999998</v>
      </c>
      <c r="E710" s="3" t="str">
        <f t="shared" si="44"/>
        <v/>
      </c>
      <c r="F710" s="2">
        <v>9.5870999999999995</v>
      </c>
      <c r="G710" s="2">
        <v>72.26491</v>
      </c>
      <c r="H710" s="3">
        <f t="shared" si="45"/>
        <v>6.537723607764601</v>
      </c>
      <c r="I710" s="2">
        <v>42.845280000000002</v>
      </c>
      <c r="J710" s="3">
        <f t="shared" si="46"/>
        <v>0.68664809752672862</v>
      </c>
      <c r="K710" s="2">
        <v>9.5870999999999995</v>
      </c>
      <c r="L710" s="2">
        <v>72.26491</v>
      </c>
      <c r="M710" s="3">
        <f t="shared" si="47"/>
        <v>6.537723607764601</v>
      </c>
    </row>
    <row r="711" spans="1:13" x14ac:dyDescent="0.2">
      <c r="A711" s="1" t="s">
        <v>29</v>
      </c>
      <c r="B711" s="1" t="s">
        <v>76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</v>
      </c>
      <c r="M711" s="3" t="str">
        <f t="shared" si="47"/>
        <v/>
      </c>
    </row>
    <row r="712" spans="1:13" x14ac:dyDescent="0.2">
      <c r="A712" s="6" t="s">
        <v>0</v>
      </c>
      <c r="B712" s="6" t="s">
        <v>76</v>
      </c>
      <c r="C712" s="5">
        <v>3008.7685099999999</v>
      </c>
      <c r="D712" s="5">
        <v>2241.6211899999998</v>
      </c>
      <c r="E712" s="4">
        <f t="shared" si="44"/>
        <v>-0.25497053610149623</v>
      </c>
      <c r="F712" s="5">
        <v>59651.302620000002</v>
      </c>
      <c r="G712" s="5">
        <v>81063.288700000005</v>
      </c>
      <c r="H712" s="4">
        <f t="shared" si="45"/>
        <v>0.35895253145437511</v>
      </c>
      <c r="I712" s="5">
        <v>92924.063330000004</v>
      </c>
      <c r="J712" s="4">
        <f t="shared" si="46"/>
        <v>-0.12763943164946401</v>
      </c>
      <c r="K712" s="5">
        <v>59651.302620000002</v>
      </c>
      <c r="L712" s="5">
        <v>81063.288700000005</v>
      </c>
      <c r="M712" s="4">
        <f t="shared" si="47"/>
        <v>0.35895253145437511</v>
      </c>
    </row>
    <row r="713" spans="1:13" x14ac:dyDescent="0.2">
      <c r="A713" s="1" t="s">
        <v>22</v>
      </c>
      <c r="B713" s="1" t="s">
        <v>75</v>
      </c>
      <c r="C713" s="2">
        <v>381.39125999999999</v>
      </c>
      <c r="D713" s="2">
        <v>855.68867999999998</v>
      </c>
      <c r="E713" s="3">
        <f t="shared" si="44"/>
        <v>1.2435980310613304</v>
      </c>
      <c r="F713" s="2">
        <v>9718.8310999999994</v>
      </c>
      <c r="G713" s="2">
        <v>13705.015789999999</v>
      </c>
      <c r="H713" s="3">
        <f t="shared" si="45"/>
        <v>0.41015062912246725</v>
      </c>
      <c r="I713" s="2">
        <v>21546.970420000001</v>
      </c>
      <c r="J713" s="3">
        <f t="shared" si="46"/>
        <v>-0.3639469715297452</v>
      </c>
      <c r="K713" s="2">
        <v>9718.8310999999994</v>
      </c>
      <c r="L713" s="2">
        <v>13705.015789999999</v>
      </c>
      <c r="M713" s="3">
        <f t="shared" si="47"/>
        <v>0.41015062912246725</v>
      </c>
    </row>
    <row r="714" spans="1:13" x14ac:dyDescent="0.2">
      <c r="A714" s="1" t="s">
        <v>21</v>
      </c>
      <c r="B714" s="1" t="s">
        <v>75</v>
      </c>
      <c r="C714" s="2">
        <v>0.67500000000000004</v>
      </c>
      <c r="D714" s="2">
        <v>435.5249</v>
      </c>
      <c r="E714" s="3">
        <f t="shared" si="44"/>
        <v>644.22207407407404</v>
      </c>
      <c r="F714" s="2">
        <v>5386.9721300000001</v>
      </c>
      <c r="G714" s="2">
        <v>1935.9460999999999</v>
      </c>
      <c r="H714" s="3">
        <f t="shared" si="45"/>
        <v>-0.64062444481219183</v>
      </c>
      <c r="I714" s="2">
        <v>5085.1687700000002</v>
      </c>
      <c r="J714" s="3">
        <f t="shared" si="46"/>
        <v>-0.61929560501096215</v>
      </c>
      <c r="K714" s="2">
        <v>5386.9721300000001</v>
      </c>
      <c r="L714" s="2">
        <v>1935.9460999999999</v>
      </c>
      <c r="M714" s="3">
        <f t="shared" si="47"/>
        <v>-0.64062444481219183</v>
      </c>
    </row>
    <row r="715" spans="1:13" x14ac:dyDescent="0.2">
      <c r="A715" s="1" t="s">
        <v>20</v>
      </c>
      <c r="B715" s="1" t="s">
        <v>75</v>
      </c>
      <c r="C715" s="2">
        <v>129.16345000000001</v>
      </c>
      <c r="D715" s="2">
        <v>241.25282999999999</v>
      </c>
      <c r="E715" s="3">
        <f t="shared" si="44"/>
        <v>0.86781035966444042</v>
      </c>
      <c r="F715" s="2">
        <v>3841.1503699999998</v>
      </c>
      <c r="G715" s="2">
        <v>4855.5417299999999</v>
      </c>
      <c r="H715" s="3">
        <f t="shared" si="45"/>
        <v>0.26408530317442369</v>
      </c>
      <c r="I715" s="2">
        <v>5678.0040799999997</v>
      </c>
      <c r="J715" s="3">
        <f t="shared" si="46"/>
        <v>-0.14485060919505355</v>
      </c>
      <c r="K715" s="2">
        <v>3841.1503699999998</v>
      </c>
      <c r="L715" s="2">
        <v>4855.5417299999999</v>
      </c>
      <c r="M715" s="3">
        <f t="shared" si="47"/>
        <v>0.26408530317442369</v>
      </c>
    </row>
    <row r="716" spans="1:13" x14ac:dyDescent="0.2">
      <c r="A716" s="1" t="s">
        <v>19</v>
      </c>
      <c r="B716" s="1" t="s">
        <v>75</v>
      </c>
      <c r="C716" s="2">
        <v>343.59100000000001</v>
      </c>
      <c r="D716" s="2">
        <v>539.46696999999995</v>
      </c>
      <c r="E716" s="3">
        <f t="shared" si="44"/>
        <v>0.57008469372014958</v>
      </c>
      <c r="F716" s="2">
        <v>7694.5658800000001</v>
      </c>
      <c r="G716" s="2">
        <v>12520.45688</v>
      </c>
      <c r="H716" s="3">
        <f t="shared" si="45"/>
        <v>0.62718171177709103</v>
      </c>
      <c r="I716" s="2">
        <v>10120.854079999999</v>
      </c>
      <c r="J716" s="3">
        <f t="shared" si="46"/>
        <v>0.23709489150148877</v>
      </c>
      <c r="K716" s="2">
        <v>7694.5658800000001</v>
      </c>
      <c r="L716" s="2">
        <v>12520.45688</v>
      </c>
      <c r="M716" s="3">
        <f t="shared" si="47"/>
        <v>0.62718171177709103</v>
      </c>
    </row>
    <row r="717" spans="1:13" x14ac:dyDescent="0.2">
      <c r="A717" s="1" t="s">
        <v>18</v>
      </c>
      <c r="B717" s="1" t="s">
        <v>75</v>
      </c>
      <c r="C717" s="2">
        <v>0</v>
      </c>
      <c r="D717" s="2">
        <v>4.7999999999999996E-3</v>
      </c>
      <c r="E717" s="3" t="str">
        <f t="shared" si="44"/>
        <v/>
      </c>
      <c r="F717" s="2">
        <v>11.541130000000001</v>
      </c>
      <c r="G717" s="2">
        <v>13.68018</v>
      </c>
      <c r="H717" s="3">
        <f t="shared" si="45"/>
        <v>0.18534147002936452</v>
      </c>
      <c r="I717" s="2">
        <v>14.381119999999999</v>
      </c>
      <c r="J717" s="3">
        <f t="shared" si="46"/>
        <v>-4.8740292828374887E-2</v>
      </c>
      <c r="K717" s="2">
        <v>11.541130000000001</v>
      </c>
      <c r="L717" s="2">
        <v>13.68018</v>
      </c>
      <c r="M717" s="3">
        <f t="shared" si="47"/>
        <v>0.18534147002936452</v>
      </c>
    </row>
    <row r="718" spans="1:13" x14ac:dyDescent="0.2">
      <c r="A718" s="1" t="s">
        <v>17</v>
      </c>
      <c r="B718" s="1" t="s">
        <v>75</v>
      </c>
      <c r="C718" s="2">
        <v>49.410879999999999</v>
      </c>
      <c r="D718" s="2">
        <v>53.198399999999999</v>
      </c>
      <c r="E718" s="3">
        <f t="shared" si="44"/>
        <v>7.6653562939984043E-2</v>
      </c>
      <c r="F718" s="2">
        <v>1566.03217</v>
      </c>
      <c r="G718" s="2">
        <v>1436.06826</v>
      </c>
      <c r="H718" s="3">
        <f t="shared" si="45"/>
        <v>-8.2989297723047417E-2</v>
      </c>
      <c r="I718" s="2">
        <v>1887.2555299999999</v>
      </c>
      <c r="J718" s="3">
        <f t="shared" si="46"/>
        <v>-0.23907057779292873</v>
      </c>
      <c r="K718" s="2">
        <v>1566.03217</v>
      </c>
      <c r="L718" s="2">
        <v>1436.06826</v>
      </c>
      <c r="M718" s="3">
        <f t="shared" si="47"/>
        <v>-8.2989297723047417E-2</v>
      </c>
    </row>
    <row r="719" spans="1:13" x14ac:dyDescent="0.2">
      <c r="A719" s="1" t="s">
        <v>16</v>
      </c>
      <c r="B719" s="1" t="s">
        <v>75</v>
      </c>
      <c r="C719" s="2">
        <v>0</v>
      </c>
      <c r="D719" s="2">
        <v>154.42285999999999</v>
      </c>
      <c r="E719" s="3" t="str">
        <f t="shared" si="44"/>
        <v/>
      </c>
      <c r="F719" s="2">
        <v>1162.1966199999999</v>
      </c>
      <c r="G719" s="2">
        <v>473.16534000000001</v>
      </c>
      <c r="H719" s="3">
        <f t="shared" si="45"/>
        <v>-0.59286980201336326</v>
      </c>
      <c r="I719" s="2">
        <v>1022.12841</v>
      </c>
      <c r="J719" s="3">
        <f t="shared" si="46"/>
        <v>-0.53707837941810066</v>
      </c>
      <c r="K719" s="2">
        <v>1162.1966199999999</v>
      </c>
      <c r="L719" s="2">
        <v>473.16534000000001</v>
      </c>
      <c r="M719" s="3">
        <f t="shared" si="47"/>
        <v>-0.59286980201336326</v>
      </c>
    </row>
    <row r="720" spans="1:13" x14ac:dyDescent="0.2">
      <c r="A720" s="1" t="s">
        <v>15</v>
      </c>
      <c r="B720" s="1" t="s">
        <v>75</v>
      </c>
      <c r="C720" s="2">
        <v>0</v>
      </c>
      <c r="D720" s="2">
        <v>0</v>
      </c>
      <c r="E720" s="3" t="str">
        <f t="shared" si="44"/>
        <v/>
      </c>
      <c r="F720" s="2">
        <v>0.74702999999999997</v>
      </c>
      <c r="G720" s="2">
        <v>0</v>
      </c>
      <c r="H720" s="3">
        <f t="shared" si="45"/>
        <v>-1</v>
      </c>
      <c r="I720" s="2">
        <v>0.23613999999999999</v>
      </c>
      <c r="J720" s="3">
        <f t="shared" si="46"/>
        <v>-1</v>
      </c>
      <c r="K720" s="2">
        <v>0.74702999999999997</v>
      </c>
      <c r="L720" s="2">
        <v>0</v>
      </c>
      <c r="M720" s="3">
        <f t="shared" si="47"/>
        <v>-1</v>
      </c>
    </row>
    <row r="721" spans="1:13" x14ac:dyDescent="0.2">
      <c r="A721" s="1" t="s">
        <v>14</v>
      </c>
      <c r="B721" s="1" t="s">
        <v>75</v>
      </c>
      <c r="C721" s="2">
        <v>4890.6312699999999</v>
      </c>
      <c r="D721" s="2">
        <v>6464.9048300000004</v>
      </c>
      <c r="E721" s="3">
        <f t="shared" si="44"/>
        <v>0.32189577849732287</v>
      </c>
      <c r="F721" s="2">
        <v>99804.15466</v>
      </c>
      <c r="G721" s="2">
        <v>112289.06419</v>
      </c>
      <c r="H721" s="3">
        <f t="shared" si="45"/>
        <v>0.1250940862385137</v>
      </c>
      <c r="I721" s="2">
        <v>134911.77565</v>
      </c>
      <c r="J721" s="3">
        <f t="shared" si="46"/>
        <v>-0.16768522503691463</v>
      </c>
      <c r="K721" s="2">
        <v>99804.15466</v>
      </c>
      <c r="L721" s="2">
        <v>112289.06419</v>
      </c>
      <c r="M721" s="3">
        <f t="shared" si="47"/>
        <v>0.1250940862385137</v>
      </c>
    </row>
    <row r="722" spans="1:13" x14ac:dyDescent="0.2">
      <c r="A722" s="1" t="s">
        <v>13</v>
      </c>
      <c r="B722" s="1" t="s">
        <v>75</v>
      </c>
      <c r="C722" s="2">
        <v>258.93995999999999</v>
      </c>
      <c r="D722" s="2">
        <v>428.245</v>
      </c>
      <c r="E722" s="3">
        <f t="shared" si="44"/>
        <v>0.65383898259658357</v>
      </c>
      <c r="F722" s="2">
        <v>18445.797729999998</v>
      </c>
      <c r="G722" s="2">
        <v>9226.3616099999999</v>
      </c>
      <c r="H722" s="3">
        <f t="shared" si="45"/>
        <v>-0.49981227458683619</v>
      </c>
      <c r="I722" s="2">
        <v>17147.873039999999</v>
      </c>
      <c r="J722" s="3">
        <f t="shared" si="46"/>
        <v>-0.46195300207331136</v>
      </c>
      <c r="K722" s="2">
        <v>18445.797729999998</v>
      </c>
      <c r="L722" s="2">
        <v>9226.3616099999999</v>
      </c>
      <c r="M722" s="3">
        <f t="shared" si="47"/>
        <v>-0.49981227458683619</v>
      </c>
    </row>
    <row r="723" spans="1:13" x14ac:dyDescent="0.2">
      <c r="A723" s="1" t="s">
        <v>12</v>
      </c>
      <c r="B723" s="1" t="s">
        <v>75</v>
      </c>
      <c r="C723" s="2">
        <v>4300.0462600000001</v>
      </c>
      <c r="D723" s="2">
        <v>4096.6034200000004</v>
      </c>
      <c r="E723" s="3">
        <f t="shared" si="44"/>
        <v>-4.731177938536868E-2</v>
      </c>
      <c r="F723" s="2">
        <v>118589.99741</v>
      </c>
      <c r="G723" s="2">
        <v>115543.27043999999</v>
      </c>
      <c r="H723" s="3">
        <f t="shared" si="45"/>
        <v>-2.5691264327012187E-2</v>
      </c>
      <c r="I723" s="2">
        <v>119764.33979</v>
      </c>
      <c r="J723" s="3">
        <f t="shared" si="46"/>
        <v>-3.5244792877424214E-2</v>
      </c>
      <c r="K723" s="2">
        <v>118589.99741</v>
      </c>
      <c r="L723" s="2">
        <v>115543.27043999999</v>
      </c>
      <c r="M723" s="3">
        <f t="shared" si="47"/>
        <v>-2.5691264327012187E-2</v>
      </c>
    </row>
    <row r="724" spans="1:13" x14ac:dyDescent="0.2">
      <c r="A724" s="1" t="s">
        <v>11</v>
      </c>
      <c r="B724" s="1" t="s">
        <v>75</v>
      </c>
      <c r="C724" s="2">
        <v>397.06418000000002</v>
      </c>
      <c r="D724" s="2">
        <v>725.36413000000005</v>
      </c>
      <c r="E724" s="3">
        <f t="shared" si="44"/>
        <v>0.82681834961793843</v>
      </c>
      <c r="F724" s="2">
        <v>8616.9073399999997</v>
      </c>
      <c r="G724" s="2">
        <v>10925.791999999999</v>
      </c>
      <c r="H724" s="3">
        <f t="shared" si="45"/>
        <v>0.26794818243919982</v>
      </c>
      <c r="I724" s="2">
        <v>9243.3565699999999</v>
      </c>
      <c r="J724" s="3">
        <f t="shared" si="46"/>
        <v>0.18201563655571484</v>
      </c>
      <c r="K724" s="2">
        <v>8616.9073399999997</v>
      </c>
      <c r="L724" s="2">
        <v>10925.791999999999</v>
      </c>
      <c r="M724" s="3">
        <f t="shared" si="47"/>
        <v>0.26794818243919982</v>
      </c>
    </row>
    <row r="725" spans="1:13" x14ac:dyDescent="0.2">
      <c r="A725" s="1" t="s">
        <v>10</v>
      </c>
      <c r="B725" s="1" t="s">
        <v>75</v>
      </c>
      <c r="C725" s="2">
        <v>2482.3865700000001</v>
      </c>
      <c r="D725" s="2">
        <v>3378.4660600000002</v>
      </c>
      <c r="E725" s="3">
        <f t="shared" si="44"/>
        <v>0.36097499915172349</v>
      </c>
      <c r="F725" s="2">
        <v>55170.701999999997</v>
      </c>
      <c r="G725" s="2">
        <v>57065.042670000003</v>
      </c>
      <c r="H725" s="3">
        <f t="shared" si="45"/>
        <v>3.4335989960758706E-2</v>
      </c>
      <c r="I725" s="2">
        <v>66016.522599999997</v>
      </c>
      <c r="J725" s="3">
        <f t="shared" si="46"/>
        <v>-0.13559453872234095</v>
      </c>
      <c r="K725" s="2">
        <v>55170.701999999997</v>
      </c>
      <c r="L725" s="2">
        <v>57065.042670000003</v>
      </c>
      <c r="M725" s="3">
        <f t="shared" si="47"/>
        <v>3.4335989960758706E-2</v>
      </c>
    </row>
    <row r="726" spans="1:13" x14ac:dyDescent="0.2">
      <c r="A726" s="1" t="s">
        <v>27</v>
      </c>
      <c r="B726" s="1" t="s">
        <v>75</v>
      </c>
      <c r="C726" s="2">
        <v>812.35676000000001</v>
      </c>
      <c r="D726" s="2">
        <v>398.14600000000002</v>
      </c>
      <c r="E726" s="3">
        <f t="shared" si="44"/>
        <v>-0.50988774931841518</v>
      </c>
      <c r="F726" s="2">
        <v>9708.9341899999999</v>
      </c>
      <c r="G726" s="2">
        <v>7581.3845899999997</v>
      </c>
      <c r="H726" s="3">
        <f t="shared" si="45"/>
        <v>-0.21913317758311024</v>
      </c>
      <c r="I726" s="2">
        <v>9195.0385499999993</v>
      </c>
      <c r="J726" s="3">
        <f t="shared" si="46"/>
        <v>-0.17549181020018667</v>
      </c>
      <c r="K726" s="2">
        <v>9708.9341899999999</v>
      </c>
      <c r="L726" s="2">
        <v>7581.3845899999997</v>
      </c>
      <c r="M726" s="3">
        <f t="shared" si="47"/>
        <v>-0.21913317758311024</v>
      </c>
    </row>
    <row r="727" spans="1:13" x14ac:dyDescent="0.2">
      <c r="A727" s="1" t="s">
        <v>9</v>
      </c>
      <c r="B727" s="1" t="s">
        <v>75</v>
      </c>
      <c r="C727" s="2">
        <v>58.25</v>
      </c>
      <c r="D727" s="2">
        <v>127.94418</v>
      </c>
      <c r="E727" s="3">
        <f t="shared" si="44"/>
        <v>1.19646660944206</v>
      </c>
      <c r="F727" s="2">
        <v>1751.04439</v>
      </c>
      <c r="G727" s="2">
        <v>1821.17148</v>
      </c>
      <c r="H727" s="3">
        <f t="shared" si="45"/>
        <v>4.0048722008697801E-2</v>
      </c>
      <c r="I727" s="2">
        <v>488.24810000000002</v>
      </c>
      <c r="J727" s="3">
        <f t="shared" si="46"/>
        <v>2.7300124260596199</v>
      </c>
      <c r="K727" s="2">
        <v>1751.04439</v>
      </c>
      <c r="L727" s="2">
        <v>1821.17148</v>
      </c>
      <c r="M727" s="3">
        <f t="shared" si="47"/>
        <v>4.0048722008697801E-2</v>
      </c>
    </row>
    <row r="728" spans="1:13" x14ac:dyDescent="0.2">
      <c r="A728" s="1" t="s">
        <v>8</v>
      </c>
      <c r="B728" s="1" t="s">
        <v>75</v>
      </c>
      <c r="C728" s="2">
        <v>149.04133999999999</v>
      </c>
      <c r="D728" s="2">
        <v>148.93890999999999</v>
      </c>
      <c r="E728" s="3">
        <f t="shared" si="44"/>
        <v>-6.8725898465482604E-4</v>
      </c>
      <c r="F728" s="2">
        <v>3271.4362999999998</v>
      </c>
      <c r="G728" s="2">
        <v>5629.3144199999997</v>
      </c>
      <c r="H728" s="3">
        <f t="shared" si="45"/>
        <v>0.72074706758007179</v>
      </c>
      <c r="I728" s="2">
        <v>8148.1175000000003</v>
      </c>
      <c r="J728" s="3">
        <f t="shared" si="46"/>
        <v>-0.30912699528449372</v>
      </c>
      <c r="K728" s="2">
        <v>3271.4362999999998</v>
      </c>
      <c r="L728" s="2">
        <v>5629.3144199999997</v>
      </c>
      <c r="M728" s="3">
        <f t="shared" si="47"/>
        <v>0.72074706758007179</v>
      </c>
    </row>
    <row r="729" spans="1:13" x14ac:dyDescent="0.2">
      <c r="A729" s="1" t="s">
        <v>7</v>
      </c>
      <c r="B729" s="1" t="s">
        <v>75</v>
      </c>
      <c r="C729" s="2">
        <v>242.01201</v>
      </c>
      <c r="D729" s="2">
        <v>143.7662</v>
      </c>
      <c r="E729" s="3">
        <f t="shared" si="44"/>
        <v>-0.40595427474859613</v>
      </c>
      <c r="F729" s="2">
        <v>10244.994339999999</v>
      </c>
      <c r="G729" s="2">
        <v>11170.346159999999</v>
      </c>
      <c r="H729" s="3">
        <f t="shared" si="45"/>
        <v>9.0322335893062045E-2</v>
      </c>
      <c r="I729" s="2">
        <v>11459.27521</v>
      </c>
      <c r="J729" s="3">
        <f t="shared" si="46"/>
        <v>-2.5213553624042873E-2</v>
      </c>
      <c r="K729" s="2">
        <v>10244.994339999999</v>
      </c>
      <c r="L729" s="2">
        <v>11170.346159999999</v>
      </c>
      <c r="M729" s="3">
        <f t="shared" si="47"/>
        <v>9.0322335893062045E-2</v>
      </c>
    </row>
    <row r="730" spans="1:13" x14ac:dyDescent="0.2">
      <c r="A730" s="1" t="s">
        <v>6</v>
      </c>
      <c r="B730" s="1" t="s">
        <v>75</v>
      </c>
      <c r="C730" s="2">
        <v>942.41994</v>
      </c>
      <c r="D730" s="2">
        <v>1259.1552300000001</v>
      </c>
      <c r="E730" s="3">
        <f t="shared" si="44"/>
        <v>0.33608721182194001</v>
      </c>
      <c r="F730" s="2">
        <v>24837.39993</v>
      </c>
      <c r="G730" s="2">
        <v>23325.532329999998</v>
      </c>
      <c r="H730" s="3">
        <f t="shared" si="45"/>
        <v>-6.0870606595736398E-2</v>
      </c>
      <c r="I730" s="2">
        <v>33440.995620000002</v>
      </c>
      <c r="J730" s="3">
        <f t="shared" si="46"/>
        <v>-0.30248690574123527</v>
      </c>
      <c r="K730" s="2">
        <v>24837.39993</v>
      </c>
      <c r="L730" s="2">
        <v>23325.532329999998</v>
      </c>
      <c r="M730" s="3">
        <f t="shared" si="47"/>
        <v>-6.0870606595736398E-2</v>
      </c>
    </row>
    <row r="731" spans="1:13" x14ac:dyDescent="0.2">
      <c r="A731" s="1" t="s">
        <v>5</v>
      </c>
      <c r="B731" s="1" t="s">
        <v>75</v>
      </c>
      <c r="C731" s="2">
        <v>0</v>
      </c>
      <c r="D731" s="2">
        <v>0</v>
      </c>
      <c r="E731" s="3" t="str">
        <f t="shared" si="44"/>
        <v/>
      </c>
      <c r="F731" s="2">
        <v>0.10485999999999999</v>
      </c>
      <c r="G731" s="2">
        <v>0.22858999999999999</v>
      </c>
      <c r="H731" s="3">
        <f t="shared" si="45"/>
        <v>1.1799542246805266</v>
      </c>
      <c r="I731" s="2">
        <v>1.3459700000000001</v>
      </c>
      <c r="J731" s="3">
        <f t="shared" si="46"/>
        <v>-0.8301670913913386</v>
      </c>
      <c r="K731" s="2">
        <v>0.10485999999999999</v>
      </c>
      <c r="L731" s="2">
        <v>0.22858999999999999</v>
      </c>
      <c r="M731" s="3">
        <f t="shared" si="47"/>
        <v>1.1799542246805266</v>
      </c>
    </row>
    <row r="732" spans="1:13" x14ac:dyDescent="0.2">
      <c r="A732" s="1" t="s">
        <v>4</v>
      </c>
      <c r="B732" s="1" t="s">
        <v>75</v>
      </c>
      <c r="C732" s="2">
        <v>135.17894000000001</v>
      </c>
      <c r="D732" s="2">
        <v>104.36378000000001</v>
      </c>
      <c r="E732" s="3">
        <f t="shared" si="44"/>
        <v>-0.22795828995256218</v>
      </c>
      <c r="F732" s="2">
        <v>2028.6346100000001</v>
      </c>
      <c r="G732" s="2">
        <v>2122.4244800000001</v>
      </c>
      <c r="H732" s="3">
        <f t="shared" si="45"/>
        <v>4.6233002995053951E-2</v>
      </c>
      <c r="I732" s="2">
        <v>2626.9116199999999</v>
      </c>
      <c r="J732" s="3">
        <f t="shared" si="46"/>
        <v>-0.19204572249750818</v>
      </c>
      <c r="K732" s="2">
        <v>2028.6346100000001</v>
      </c>
      <c r="L732" s="2">
        <v>2122.4244800000001</v>
      </c>
      <c r="M732" s="3">
        <f t="shared" si="47"/>
        <v>4.6233002995053951E-2</v>
      </c>
    </row>
    <row r="733" spans="1:13" x14ac:dyDescent="0.2">
      <c r="A733" s="1" t="s">
        <v>3</v>
      </c>
      <c r="B733" s="1" t="s">
        <v>75</v>
      </c>
      <c r="C733" s="2">
        <v>302.29289</v>
      </c>
      <c r="D733" s="2">
        <v>165.554</v>
      </c>
      <c r="E733" s="3">
        <f t="shared" si="44"/>
        <v>-0.45233908743272133</v>
      </c>
      <c r="F733" s="2">
        <v>6211.35862</v>
      </c>
      <c r="G733" s="2">
        <v>7685.33133</v>
      </c>
      <c r="H733" s="3">
        <f t="shared" si="45"/>
        <v>0.23730278674522909</v>
      </c>
      <c r="I733" s="2">
        <v>8591.4668500000007</v>
      </c>
      <c r="J733" s="3">
        <f t="shared" si="46"/>
        <v>-0.10546924475417152</v>
      </c>
      <c r="K733" s="2">
        <v>6211.35862</v>
      </c>
      <c r="L733" s="2">
        <v>7685.33133</v>
      </c>
      <c r="M733" s="3">
        <f t="shared" si="47"/>
        <v>0.23730278674522909</v>
      </c>
    </row>
    <row r="734" spans="1:13" x14ac:dyDescent="0.2">
      <c r="A734" s="1" t="s">
        <v>26</v>
      </c>
      <c r="B734" s="1" t="s">
        <v>75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</v>
      </c>
      <c r="L734" s="2">
        <v>0</v>
      </c>
      <c r="M734" s="3" t="str">
        <f t="shared" si="47"/>
        <v/>
      </c>
    </row>
    <row r="735" spans="1:13" x14ac:dyDescent="0.2">
      <c r="A735" s="1" t="s">
        <v>2</v>
      </c>
      <c r="B735" s="1" t="s">
        <v>75</v>
      </c>
      <c r="C735" s="2">
        <v>4742.3486000000003</v>
      </c>
      <c r="D735" s="2">
        <v>6976.7795999999998</v>
      </c>
      <c r="E735" s="3">
        <f t="shared" si="44"/>
        <v>0.4711654896057198</v>
      </c>
      <c r="F735" s="2">
        <v>102457.24808999999</v>
      </c>
      <c r="G735" s="2">
        <v>120596.35605</v>
      </c>
      <c r="H735" s="3">
        <f t="shared" si="45"/>
        <v>0.17704074917243862</v>
      </c>
      <c r="I735" s="2">
        <v>118456.68899</v>
      </c>
      <c r="J735" s="3">
        <f t="shared" si="46"/>
        <v>1.8062863973689502E-2</v>
      </c>
      <c r="K735" s="2">
        <v>102457.24808999999</v>
      </c>
      <c r="L735" s="2">
        <v>120596.35605</v>
      </c>
      <c r="M735" s="3">
        <f t="shared" si="47"/>
        <v>0.17704074917243862</v>
      </c>
    </row>
    <row r="736" spans="1:13" x14ac:dyDescent="0.2">
      <c r="A736" s="1" t="s">
        <v>33</v>
      </c>
      <c r="B736" s="1" t="s">
        <v>75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</v>
      </c>
      <c r="L736" s="2">
        <v>0</v>
      </c>
      <c r="M736" s="3" t="str">
        <f t="shared" si="47"/>
        <v/>
      </c>
    </row>
    <row r="737" spans="1:13" x14ac:dyDescent="0.2">
      <c r="A737" s="1" t="s">
        <v>25</v>
      </c>
      <c r="B737" s="1" t="s">
        <v>75</v>
      </c>
      <c r="C737" s="2">
        <v>0</v>
      </c>
      <c r="D737" s="2">
        <v>23.3825</v>
      </c>
      <c r="E737" s="3" t="str">
        <f t="shared" si="44"/>
        <v/>
      </c>
      <c r="F737" s="2">
        <v>207.93097</v>
      </c>
      <c r="G737" s="2">
        <v>985.55754000000002</v>
      </c>
      <c r="H737" s="3">
        <f t="shared" si="45"/>
        <v>3.7398304350717932</v>
      </c>
      <c r="I737" s="2">
        <v>1432.36679</v>
      </c>
      <c r="J737" s="3">
        <f t="shared" si="46"/>
        <v>-0.31193773349073528</v>
      </c>
      <c r="K737" s="2">
        <v>207.93097</v>
      </c>
      <c r="L737" s="2">
        <v>985.55754000000002</v>
      </c>
      <c r="M737" s="3">
        <f t="shared" si="47"/>
        <v>3.7398304350717932</v>
      </c>
    </row>
    <row r="738" spans="1:13" x14ac:dyDescent="0.2">
      <c r="A738" s="1" t="s">
        <v>29</v>
      </c>
      <c r="B738" s="1" t="s">
        <v>75</v>
      </c>
      <c r="C738" s="2">
        <v>37.333889999999997</v>
      </c>
      <c r="D738" s="2">
        <v>0</v>
      </c>
      <c r="E738" s="3">
        <f t="shared" si="44"/>
        <v>-1</v>
      </c>
      <c r="F738" s="2">
        <v>1280.8115499999999</v>
      </c>
      <c r="G738" s="2">
        <v>1392.07997</v>
      </c>
      <c r="H738" s="3">
        <f t="shared" si="45"/>
        <v>8.6873373370188745E-2</v>
      </c>
      <c r="I738" s="2">
        <v>1230.0604900000001</v>
      </c>
      <c r="J738" s="3">
        <f t="shared" si="46"/>
        <v>0.1317166767953013</v>
      </c>
      <c r="K738" s="2">
        <v>1280.8115499999999</v>
      </c>
      <c r="L738" s="2">
        <v>1392.07997</v>
      </c>
      <c r="M738" s="3">
        <f t="shared" si="47"/>
        <v>8.6873373370188745E-2</v>
      </c>
    </row>
    <row r="739" spans="1:13" x14ac:dyDescent="0.2">
      <c r="A739" s="6" t="s">
        <v>0</v>
      </c>
      <c r="B739" s="6" t="s">
        <v>75</v>
      </c>
      <c r="C739" s="5">
        <v>20673.204450000001</v>
      </c>
      <c r="D739" s="5">
        <v>26757.19973</v>
      </c>
      <c r="E739" s="4">
        <f t="shared" si="44"/>
        <v>0.2942937702142252</v>
      </c>
      <c r="F739" s="5">
        <v>492408.92888000002</v>
      </c>
      <c r="G739" s="5">
        <v>522848.1189</v>
      </c>
      <c r="H739" s="4">
        <f t="shared" si="45"/>
        <v>6.1816892900855569E-2</v>
      </c>
      <c r="I739" s="5">
        <v>587848.64338999998</v>
      </c>
      <c r="J739" s="4">
        <f t="shared" si="46"/>
        <v>-0.11057357233174103</v>
      </c>
      <c r="K739" s="5">
        <v>492408.92888000002</v>
      </c>
      <c r="L739" s="5">
        <v>522848.1189</v>
      </c>
      <c r="M739" s="4">
        <f t="shared" si="47"/>
        <v>6.1816892900855569E-2</v>
      </c>
    </row>
    <row r="740" spans="1:13" x14ac:dyDescent="0.2">
      <c r="A740" s="1" t="s">
        <v>22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0.98</v>
      </c>
      <c r="G740" s="2">
        <v>3.3012700000000001</v>
      </c>
      <c r="H740" s="3">
        <f t="shared" si="45"/>
        <v>2.3686428571428575</v>
      </c>
      <c r="I740" s="2">
        <v>1.61795</v>
      </c>
      <c r="J740" s="3">
        <f t="shared" si="46"/>
        <v>1.0404029790784635</v>
      </c>
      <c r="K740" s="2">
        <v>0.98</v>
      </c>
      <c r="L740" s="2">
        <v>3.3012700000000001</v>
      </c>
      <c r="M740" s="3">
        <f t="shared" si="47"/>
        <v>2.3686428571428575</v>
      </c>
    </row>
    <row r="741" spans="1:13" x14ac:dyDescent="0.2">
      <c r="A741" s="1" t="s">
        <v>21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5.2</v>
      </c>
      <c r="G741" s="2">
        <v>0</v>
      </c>
      <c r="H741" s="3">
        <f t="shared" si="45"/>
        <v>-1</v>
      </c>
      <c r="I741" s="2">
        <v>3.4169999999999998</v>
      </c>
      <c r="J741" s="3">
        <f t="shared" si="46"/>
        <v>-1</v>
      </c>
      <c r="K741" s="2">
        <v>5.2</v>
      </c>
      <c r="L741" s="2">
        <v>0</v>
      </c>
      <c r="M741" s="3">
        <f t="shared" si="47"/>
        <v>-1</v>
      </c>
    </row>
    <row r="742" spans="1:13" x14ac:dyDescent="0.2">
      <c r="A742" s="1" t="s">
        <v>20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0.56047999999999998</v>
      </c>
      <c r="G742" s="2">
        <v>8.4665999999999997</v>
      </c>
      <c r="H742" s="3">
        <f t="shared" si="45"/>
        <v>14.105980588067371</v>
      </c>
      <c r="I742" s="2">
        <v>29.90842</v>
      </c>
      <c r="J742" s="3">
        <f t="shared" si="46"/>
        <v>-0.71691583841607143</v>
      </c>
      <c r="K742" s="2">
        <v>0.56047999999999998</v>
      </c>
      <c r="L742" s="2">
        <v>8.4665999999999997</v>
      </c>
      <c r="M742" s="3">
        <f t="shared" si="47"/>
        <v>14.105980588067371</v>
      </c>
    </row>
    <row r="743" spans="1:13" x14ac:dyDescent="0.2">
      <c r="A743" s="1" t="s">
        <v>19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0</v>
      </c>
      <c r="L743" s="2">
        <v>0</v>
      </c>
      <c r="M743" s="3" t="str">
        <f t="shared" si="47"/>
        <v/>
      </c>
    </row>
    <row r="744" spans="1:13" x14ac:dyDescent="0.2">
      <c r="A744" s="1" t="s">
        <v>18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1.2500000000000001E-2</v>
      </c>
      <c r="G744" s="2">
        <v>0</v>
      </c>
      <c r="H744" s="3">
        <f t="shared" si="45"/>
        <v>-1</v>
      </c>
      <c r="I744" s="2">
        <v>0</v>
      </c>
      <c r="J744" s="3" t="str">
        <f t="shared" si="46"/>
        <v/>
      </c>
      <c r="K744" s="2">
        <v>1.2500000000000001E-2</v>
      </c>
      <c r="L744" s="2">
        <v>0</v>
      </c>
      <c r="M744" s="3">
        <f t="shared" si="47"/>
        <v>-1</v>
      </c>
    </row>
    <row r="745" spans="1:13" x14ac:dyDescent="0.2">
      <c r="A745" s="1" t="s">
        <v>17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2.1971099999999999</v>
      </c>
      <c r="G745" s="2">
        <v>2.02658</v>
      </c>
      <c r="H745" s="3">
        <f t="shared" si="45"/>
        <v>-7.761559503165516E-2</v>
      </c>
      <c r="I745" s="2">
        <v>3.3561200000000002</v>
      </c>
      <c r="J745" s="3">
        <f t="shared" si="46"/>
        <v>-0.39615389199432682</v>
      </c>
      <c r="K745" s="2">
        <v>2.1971099999999999</v>
      </c>
      <c r="L745" s="2">
        <v>2.02658</v>
      </c>
      <c r="M745" s="3">
        <f t="shared" si="47"/>
        <v>-7.761559503165516E-2</v>
      </c>
    </row>
    <row r="746" spans="1:13" x14ac:dyDescent="0.2">
      <c r="A746" s="1" t="s">
        <v>16</v>
      </c>
      <c r="B746" s="1" t="s">
        <v>74</v>
      </c>
      <c r="C746" s="2">
        <v>0</v>
      </c>
      <c r="D746" s="2">
        <v>384.83</v>
      </c>
      <c r="E746" s="3" t="str">
        <f t="shared" si="44"/>
        <v/>
      </c>
      <c r="F746" s="2">
        <v>6036.9870199999996</v>
      </c>
      <c r="G746" s="2">
        <v>7534.73668</v>
      </c>
      <c r="H746" s="3">
        <f t="shared" si="45"/>
        <v>0.2480955574424939</v>
      </c>
      <c r="I746" s="2">
        <v>12358.79747</v>
      </c>
      <c r="J746" s="3">
        <f t="shared" si="46"/>
        <v>-0.39033415683928996</v>
      </c>
      <c r="K746" s="2">
        <v>6036.9870199999996</v>
      </c>
      <c r="L746" s="2">
        <v>7534.73668</v>
      </c>
      <c r="M746" s="3">
        <f t="shared" si="47"/>
        <v>0.2480955574424939</v>
      </c>
    </row>
    <row r="747" spans="1:13" x14ac:dyDescent="0.2">
      <c r="A747" s="1" t="s">
        <v>15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0</v>
      </c>
      <c r="L747" s="2">
        <v>0</v>
      </c>
      <c r="M747" s="3" t="str">
        <f t="shared" si="47"/>
        <v/>
      </c>
    </row>
    <row r="748" spans="1:13" x14ac:dyDescent="0.2">
      <c r="A748" s="1" t="s">
        <v>14</v>
      </c>
      <c r="B748" s="1" t="s">
        <v>74</v>
      </c>
      <c r="C748" s="2">
        <v>0</v>
      </c>
      <c r="D748" s="2">
        <v>0</v>
      </c>
      <c r="E748" s="3" t="str">
        <f t="shared" ref="E748:E810" si="48">IF(C748=0,"",(D748/C748-1))</f>
        <v/>
      </c>
      <c r="F748" s="2">
        <v>0</v>
      </c>
      <c r="G748" s="2">
        <v>0</v>
      </c>
      <c r="H748" s="3" t="str">
        <f t="shared" ref="H748:H810" si="49">IF(F748=0,"",(G748/F748-1))</f>
        <v/>
      </c>
      <c r="I748" s="2">
        <v>0</v>
      </c>
      <c r="J748" s="3" t="str">
        <f t="shared" ref="J748:J810" si="50">IF(I748=0,"",(G748/I748-1))</f>
        <v/>
      </c>
      <c r="K748" s="2">
        <v>0</v>
      </c>
      <c r="L748" s="2">
        <v>0</v>
      </c>
      <c r="M748" s="3" t="str">
        <f t="shared" ref="M748:M810" si="51">IF(K748=0,"",(L748/K748-1))</f>
        <v/>
      </c>
    </row>
    <row r="749" spans="1:13" x14ac:dyDescent="0.2">
      <c r="A749" s="1" t="s">
        <v>13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1157.8765000000001</v>
      </c>
      <c r="G749" s="2">
        <v>509.01267999999999</v>
      </c>
      <c r="H749" s="3">
        <f t="shared" si="49"/>
        <v>-0.56039121616165466</v>
      </c>
      <c r="I749" s="2">
        <v>706.77107000000001</v>
      </c>
      <c r="J749" s="3">
        <f t="shared" si="50"/>
        <v>-0.27980543968784688</v>
      </c>
      <c r="K749" s="2">
        <v>1157.8765000000001</v>
      </c>
      <c r="L749" s="2">
        <v>509.01267999999999</v>
      </c>
      <c r="M749" s="3">
        <f t="shared" si="51"/>
        <v>-0.56039121616165466</v>
      </c>
    </row>
    <row r="750" spans="1:13" x14ac:dyDescent="0.2">
      <c r="A750" s="1" t="s">
        <v>12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9.9353899999999999</v>
      </c>
      <c r="G750" s="2">
        <v>3.5645699999999998</v>
      </c>
      <c r="H750" s="3">
        <f t="shared" si="49"/>
        <v>-0.64122495443057592</v>
      </c>
      <c r="I750" s="2">
        <v>1.73319</v>
      </c>
      <c r="J750" s="3">
        <f t="shared" si="50"/>
        <v>1.0566527616706765</v>
      </c>
      <c r="K750" s="2">
        <v>9.9353899999999999</v>
      </c>
      <c r="L750" s="2">
        <v>3.5645699999999998</v>
      </c>
      <c r="M750" s="3">
        <f t="shared" si="51"/>
        <v>-0.64122495443057592</v>
      </c>
    </row>
    <row r="751" spans="1:13" x14ac:dyDescent="0.2">
      <c r="A751" s="1" t="s">
        <v>11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0.10674</v>
      </c>
      <c r="G751" s="2">
        <v>32.365589999999997</v>
      </c>
      <c r="H751" s="3">
        <f t="shared" si="49"/>
        <v>302.21894322653174</v>
      </c>
      <c r="I751" s="2">
        <v>58.376510000000003</v>
      </c>
      <c r="J751" s="3">
        <f t="shared" si="50"/>
        <v>-0.44557168628271893</v>
      </c>
      <c r="K751" s="2">
        <v>0.10674</v>
      </c>
      <c r="L751" s="2">
        <v>32.365589999999997</v>
      </c>
      <c r="M751" s="3">
        <f t="shared" si="51"/>
        <v>302.21894322653174</v>
      </c>
    </row>
    <row r="752" spans="1:13" x14ac:dyDescent="0.2">
      <c r="A752" s="1" t="s">
        <v>10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32.891170000000002</v>
      </c>
      <c r="G752" s="2">
        <v>34.127769999999998</v>
      </c>
      <c r="H752" s="3">
        <f t="shared" si="49"/>
        <v>3.7596716687183784E-2</v>
      </c>
      <c r="I752" s="2">
        <v>78.005260000000007</v>
      </c>
      <c r="J752" s="3">
        <f t="shared" si="50"/>
        <v>-0.56249399078985185</v>
      </c>
      <c r="K752" s="2">
        <v>32.891170000000002</v>
      </c>
      <c r="L752" s="2">
        <v>34.127769999999998</v>
      </c>
      <c r="M752" s="3">
        <f t="shared" si="51"/>
        <v>3.7596716687183784E-2</v>
      </c>
    </row>
    <row r="753" spans="1:13" x14ac:dyDescent="0.2">
      <c r="A753" s="1" t="s">
        <v>27</v>
      </c>
      <c r="B753" s="1" t="s">
        <v>74</v>
      </c>
      <c r="C753" s="2">
        <v>57.946399999999997</v>
      </c>
      <c r="D753" s="2">
        <v>0</v>
      </c>
      <c r="E753" s="3">
        <f t="shared" si="48"/>
        <v>-1</v>
      </c>
      <c r="F753" s="2">
        <v>377.86900000000003</v>
      </c>
      <c r="G753" s="2">
        <v>278.32107000000002</v>
      </c>
      <c r="H753" s="3">
        <f t="shared" si="49"/>
        <v>-0.26344561210366557</v>
      </c>
      <c r="I753" s="2">
        <v>348.23606000000001</v>
      </c>
      <c r="J753" s="3">
        <f t="shared" si="50"/>
        <v>-0.20076895540341222</v>
      </c>
      <c r="K753" s="2">
        <v>377.86900000000003</v>
      </c>
      <c r="L753" s="2">
        <v>278.32107000000002</v>
      </c>
      <c r="M753" s="3">
        <f t="shared" si="51"/>
        <v>-0.26344561210366557</v>
      </c>
    </row>
    <row r="754" spans="1:13" x14ac:dyDescent="0.2">
      <c r="A754" s="1" t="s">
        <v>9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13.64499</v>
      </c>
      <c r="G754" s="2">
        <v>0</v>
      </c>
      <c r="H754" s="3">
        <f t="shared" si="49"/>
        <v>-1</v>
      </c>
      <c r="I754" s="2">
        <v>0.35526000000000002</v>
      </c>
      <c r="J754" s="3">
        <f t="shared" si="50"/>
        <v>-1</v>
      </c>
      <c r="K754" s="2">
        <v>13.64499</v>
      </c>
      <c r="L754" s="2">
        <v>0</v>
      </c>
      <c r="M754" s="3">
        <f t="shared" si="51"/>
        <v>-1</v>
      </c>
    </row>
    <row r="755" spans="1:13" x14ac:dyDescent="0.2">
      <c r="A755" s="1" t="s">
        <v>8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794.15722000000005</v>
      </c>
      <c r="G755" s="2">
        <v>1433.2419199999999</v>
      </c>
      <c r="H755" s="3">
        <f t="shared" si="49"/>
        <v>0.80473322398302916</v>
      </c>
      <c r="I755" s="2">
        <v>1379.05746</v>
      </c>
      <c r="J755" s="3">
        <f t="shared" si="50"/>
        <v>3.9290937159355055E-2</v>
      </c>
      <c r="K755" s="2">
        <v>794.15722000000005</v>
      </c>
      <c r="L755" s="2">
        <v>1433.2419199999999</v>
      </c>
      <c r="M755" s="3">
        <f t="shared" si="51"/>
        <v>0.80473322398302916</v>
      </c>
    </row>
    <row r="756" spans="1:13" x14ac:dyDescent="0.2">
      <c r="A756" s="1" t="s">
        <v>7</v>
      </c>
      <c r="B756" s="1" t="s">
        <v>74</v>
      </c>
      <c r="C756" s="2">
        <v>0</v>
      </c>
      <c r="D756" s="2">
        <v>18.421949999999999</v>
      </c>
      <c r="E756" s="3" t="str">
        <f t="shared" si="48"/>
        <v/>
      </c>
      <c r="F756" s="2">
        <v>565.62764000000004</v>
      </c>
      <c r="G756" s="2">
        <v>503.46722999999997</v>
      </c>
      <c r="H756" s="3">
        <f t="shared" si="49"/>
        <v>-0.1098963445280009</v>
      </c>
      <c r="I756" s="2">
        <v>737.56197999999995</v>
      </c>
      <c r="J756" s="3">
        <f t="shared" si="50"/>
        <v>-0.31738993650404812</v>
      </c>
      <c r="K756" s="2">
        <v>565.62764000000004</v>
      </c>
      <c r="L756" s="2">
        <v>503.46722999999997</v>
      </c>
      <c r="M756" s="3">
        <f t="shared" si="51"/>
        <v>-0.1098963445280009</v>
      </c>
    </row>
    <row r="757" spans="1:13" x14ac:dyDescent="0.2">
      <c r="A757" s="1" t="s">
        <v>6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0.31040000000000001</v>
      </c>
      <c r="G757" s="2">
        <v>1.83161</v>
      </c>
      <c r="H757" s="3">
        <f t="shared" si="49"/>
        <v>4.9008054123711338</v>
      </c>
      <c r="I757" s="2">
        <v>7.8202299999999996</v>
      </c>
      <c r="J757" s="3">
        <f t="shared" si="50"/>
        <v>-0.76578566103554502</v>
      </c>
      <c r="K757" s="2">
        <v>0.31040000000000001</v>
      </c>
      <c r="L757" s="2">
        <v>1.83161</v>
      </c>
      <c r="M757" s="3">
        <f t="shared" si="51"/>
        <v>4.9008054123711338</v>
      </c>
    </row>
    <row r="758" spans="1:13" x14ac:dyDescent="0.2">
      <c r="A758" s="1" t="s">
        <v>4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6.8357900000000003</v>
      </c>
      <c r="G758" s="2">
        <v>0</v>
      </c>
      <c r="H758" s="3">
        <f t="shared" si="49"/>
        <v>-1</v>
      </c>
      <c r="I758" s="2">
        <v>1.1805000000000001</v>
      </c>
      <c r="J758" s="3">
        <f t="shared" si="50"/>
        <v>-1</v>
      </c>
      <c r="K758" s="2">
        <v>6.8357900000000003</v>
      </c>
      <c r="L758" s="2">
        <v>0</v>
      </c>
      <c r="M758" s="3">
        <f t="shared" si="51"/>
        <v>-1</v>
      </c>
    </row>
    <row r="759" spans="1:13" x14ac:dyDescent="0.2">
      <c r="A759" s="1" t="s">
        <v>2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1.55819</v>
      </c>
      <c r="H759" s="3" t="str">
        <f t="shared" si="49"/>
        <v/>
      </c>
      <c r="I759" s="2">
        <v>21.587769999999999</v>
      </c>
      <c r="J759" s="3">
        <f t="shared" si="50"/>
        <v>-0.92782070589041854</v>
      </c>
      <c r="K759" s="2">
        <v>0</v>
      </c>
      <c r="L759" s="2">
        <v>1.55819</v>
      </c>
      <c r="M759" s="3" t="str">
        <f t="shared" si="51"/>
        <v/>
      </c>
    </row>
    <row r="760" spans="1:13" x14ac:dyDescent="0.2">
      <c r="A760" s="1" t="s">
        <v>25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0</v>
      </c>
      <c r="M760" s="3" t="str">
        <f t="shared" si="51"/>
        <v/>
      </c>
    </row>
    <row r="761" spans="1:13" x14ac:dyDescent="0.2">
      <c r="A761" s="1" t="s">
        <v>29</v>
      </c>
      <c r="B761" s="1" t="s">
        <v>74</v>
      </c>
      <c r="C761" s="2">
        <v>0</v>
      </c>
      <c r="D761" s="2">
        <v>0</v>
      </c>
      <c r="E761" s="3" t="str">
        <f t="shared" si="48"/>
        <v/>
      </c>
      <c r="F761" s="2">
        <v>22.431260000000002</v>
      </c>
      <c r="G761" s="2">
        <v>0</v>
      </c>
      <c r="H761" s="3">
        <f t="shared" si="49"/>
        <v>-1</v>
      </c>
      <c r="I761" s="2">
        <v>0</v>
      </c>
      <c r="J761" s="3" t="str">
        <f t="shared" si="50"/>
        <v/>
      </c>
      <c r="K761" s="2">
        <v>22.431260000000002</v>
      </c>
      <c r="L761" s="2">
        <v>0</v>
      </c>
      <c r="M761" s="3">
        <f t="shared" si="51"/>
        <v>-1</v>
      </c>
    </row>
    <row r="762" spans="1:13" x14ac:dyDescent="0.2">
      <c r="A762" s="6" t="s">
        <v>0</v>
      </c>
      <c r="B762" s="6" t="s">
        <v>74</v>
      </c>
      <c r="C762" s="5">
        <v>57.946399999999997</v>
      </c>
      <c r="D762" s="5">
        <v>403.25195000000002</v>
      </c>
      <c r="E762" s="4">
        <f t="shared" si="48"/>
        <v>5.9590509505335971</v>
      </c>
      <c r="F762" s="5">
        <v>9118.6482099999994</v>
      </c>
      <c r="G762" s="5">
        <v>10352.50677</v>
      </c>
      <c r="H762" s="4">
        <f t="shared" si="49"/>
        <v>0.13531156500224295</v>
      </c>
      <c r="I762" s="5">
        <v>16250.322249999999</v>
      </c>
      <c r="J762" s="4">
        <f t="shared" si="50"/>
        <v>-0.3629352937908662</v>
      </c>
      <c r="K762" s="5">
        <v>9118.6482099999994</v>
      </c>
      <c r="L762" s="5">
        <v>10352.50677</v>
      </c>
      <c r="M762" s="4">
        <f t="shared" si="51"/>
        <v>0.13531156500224295</v>
      </c>
    </row>
    <row r="763" spans="1:13" x14ac:dyDescent="0.2">
      <c r="A763" s="1" t="s">
        <v>21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2.2477499999999999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2.2477499999999999</v>
      </c>
      <c r="M763" s="3" t="str">
        <f t="shared" si="51"/>
        <v/>
      </c>
    </row>
    <row r="764" spans="1:13" x14ac:dyDescent="0.2">
      <c r="A764" s="1" t="s">
        <v>13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1" t="s">
        <v>12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</v>
      </c>
      <c r="M765" s="3" t="str">
        <f t="shared" si="51"/>
        <v/>
      </c>
    </row>
    <row r="766" spans="1:13" x14ac:dyDescent="0.2">
      <c r="A766" s="1" t="s">
        <v>11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</v>
      </c>
      <c r="L766" s="2">
        <v>0</v>
      </c>
      <c r="M766" s="3" t="str">
        <f t="shared" si="51"/>
        <v/>
      </c>
    </row>
    <row r="767" spans="1:13" x14ac:dyDescent="0.2">
      <c r="A767" s="1" t="s">
        <v>10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27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4.6239400000000002</v>
      </c>
      <c r="G768" s="2">
        <v>0</v>
      </c>
      <c r="H768" s="3">
        <f t="shared" si="49"/>
        <v>-1</v>
      </c>
      <c r="I768" s="2">
        <v>0</v>
      </c>
      <c r="J768" s="3" t="str">
        <f t="shared" si="50"/>
        <v/>
      </c>
      <c r="K768" s="2">
        <v>4.6239400000000002</v>
      </c>
      <c r="L768" s="2">
        <v>0</v>
      </c>
      <c r="M768" s="3">
        <f t="shared" si="51"/>
        <v>-1</v>
      </c>
    </row>
    <row r="769" spans="1:13" x14ac:dyDescent="0.2">
      <c r="A769" s="1" t="s">
        <v>9</v>
      </c>
      <c r="B769" s="1" t="s">
        <v>73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10928.931039999999</v>
      </c>
      <c r="J769" s="3">
        <f t="shared" si="50"/>
        <v>-1</v>
      </c>
      <c r="K769" s="2">
        <v>0</v>
      </c>
      <c r="L769" s="2">
        <v>0</v>
      </c>
      <c r="M769" s="3" t="str">
        <f t="shared" si="51"/>
        <v/>
      </c>
    </row>
    <row r="770" spans="1:13" x14ac:dyDescent="0.2">
      <c r="A770" s="1" t="s">
        <v>7</v>
      </c>
      <c r="B770" s="1" t="s">
        <v>73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0</v>
      </c>
      <c r="L770" s="2">
        <v>0</v>
      </c>
      <c r="M770" s="3" t="str">
        <f t="shared" si="51"/>
        <v/>
      </c>
    </row>
    <row r="771" spans="1:13" x14ac:dyDescent="0.2">
      <c r="A771" s="1" t="s">
        <v>6</v>
      </c>
      <c r="B771" s="1" t="s">
        <v>73</v>
      </c>
      <c r="C771" s="2">
        <v>0</v>
      </c>
      <c r="D771" s="2">
        <v>0</v>
      </c>
      <c r="E771" s="3" t="str">
        <f t="shared" si="48"/>
        <v/>
      </c>
      <c r="F771" s="2">
        <v>26.5</v>
      </c>
      <c r="G771" s="2">
        <v>54.45</v>
      </c>
      <c r="H771" s="3">
        <f t="shared" si="49"/>
        <v>1.0547169811320756</v>
      </c>
      <c r="I771" s="2">
        <v>73.275000000000006</v>
      </c>
      <c r="J771" s="3">
        <f t="shared" si="50"/>
        <v>-0.25690890481064488</v>
      </c>
      <c r="K771" s="2">
        <v>26.5</v>
      </c>
      <c r="L771" s="2">
        <v>54.45</v>
      </c>
      <c r="M771" s="3">
        <f t="shared" si="51"/>
        <v>1.0547169811320756</v>
      </c>
    </row>
    <row r="772" spans="1:13" x14ac:dyDescent="0.2">
      <c r="A772" s="6" t="s">
        <v>0</v>
      </c>
      <c r="B772" s="6" t="s">
        <v>73</v>
      </c>
      <c r="C772" s="5">
        <v>0</v>
      </c>
      <c r="D772" s="5">
        <v>0</v>
      </c>
      <c r="E772" s="4" t="str">
        <f t="shared" si="48"/>
        <v/>
      </c>
      <c r="F772" s="5">
        <v>31.123940000000001</v>
      </c>
      <c r="G772" s="5">
        <v>56.697749999999999</v>
      </c>
      <c r="H772" s="4">
        <f t="shared" si="49"/>
        <v>0.82167649725581016</v>
      </c>
      <c r="I772" s="5">
        <v>11002.206039999999</v>
      </c>
      <c r="J772" s="4">
        <f t="shared" si="50"/>
        <v>-0.99484669258202696</v>
      </c>
      <c r="K772" s="5">
        <v>31.123940000000001</v>
      </c>
      <c r="L772" s="5">
        <v>56.697749999999999</v>
      </c>
      <c r="M772" s="4">
        <f t="shared" si="51"/>
        <v>0.82167649725581016</v>
      </c>
    </row>
    <row r="773" spans="1:13" x14ac:dyDescent="0.2">
      <c r="A773" s="1" t="s">
        <v>22</v>
      </c>
      <c r="B773" s="1" t="s">
        <v>72</v>
      </c>
      <c r="C773" s="2">
        <v>12.97485</v>
      </c>
      <c r="D773" s="2">
        <v>0</v>
      </c>
      <c r="E773" s="3">
        <f t="shared" si="48"/>
        <v>-1</v>
      </c>
      <c r="F773" s="2">
        <v>1136.86139</v>
      </c>
      <c r="G773" s="2">
        <v>682.27984000000004</v>
      </c>
      <c r="H773" s="3">
        <f t="shared" si="49"/>
        <v>-0.39985661752485058</v>
      </c>
      <c r="I773" s="2">
        <v>1058.48974</v>
      </c>
      <c r="J773" s="3">
        <f t="shared" si="50"/>
        <v>-0.35542139501512782</v>
      </c>
      <c r="K773" s="2">
        <v>1136.86139</v>
      </c>
      <c r="L773" s="2">
        <v>682.27984000000004</v>
      </c>
      <c r="M773" s="3">
        <f t="shared" si="51"/>
        <v>-0.39985661752485058</v>
      </c>
    </row>
    <row r="774" spans="1:13" x14ac:dyDescent="0.2">
      <c r="A774" s="1" t="s">
        <v>21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0.41914000000000001</v>
      </c>
      <c r="G774" s="2">
        <v>0</v>
      </c>
      <c r="H774" s="3">
        <f t="shared" si="49"/>
        <v>-1</v>
      </c>
      <c r="I774" s="2">
        <v>0</v>
      </c>
      <c r="J774" s="3" t="str">
        <f t="shared" si="50"/>
        <v/>
      </c>
      <c r="K774" s="2">
        <v>0.41914000000000001</v>
      </c>
      <c r="L774" s="2">
        <v>0</v>
      </c>
      <c r="M774" s="3">
        <f t="shared" si="51"/>
        <v>-1</v>
      </c>
    </row>
    <row r="775" spans="1:13" x14ac:dyDescent="0.2">
      <c r="A775" s="1" t="s">
        <v>20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9.3955199999999994</v>
      </c>
      <c r="H775" s="3" t="str">
        <f t="shared" si="49"/>
        <v/>
      </c>
      <c r="I775" s="2">
        <v>27.271239999999999</v>
      </c>
      <c r="J775" s="3">
        <f t="shared" si="50"/>
        <v>-0.6554788121112205</v>
      </c>
      <c r="K775" s="2">
        <v>0</v>
      </c>
      <c r="L775" s="2">
        <v>9.3955199999999994</v>
      </c>
      <c r="M775" s="3" t="str">
        <f t="shared" si="51"/>
        <v/>
      </c>
    </row>
    <row r="776" spans="1:13" x14ac:dyDescent="0.2">
      <c r="A776" s="1" t="s">
        <v>17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37.21425</v>
      </c>
      <c r="G776" s="2">
        <v>0</v>
      </c>
      <c r="H776" s="3">
        <f t="shared" si="49"/>
        <v>-1</v>
      </c>
      <c r="I776" s="2">
        <v>0</v>
      </c>
      <c r="J776" s="3" t="str">
        <f t="shared" si="50"/>
        <v/>
      </c>
      <c r="K776" s="2">
        <v>37.21425</v>
      </c>
      <c r="L776" s="2">
        <v>0</v>
      </c>
      <c r="M776" s="3">
        <f t="shared" si="51"/>
        <v>-1</v>
      </c>
    </row>
    <row r="777" spans="1:13" x14ac:dyDescent="0.2">
      <c r="A777" s="1" t="s">
        <v>16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2.48305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2.48305</v>
      </c>
      <c r="L777" s="2">
        <v>0</v>
      </c>
      <c r="M777" s="3">
        <f t="shared" si="51"/>
        <v>-1</v>
      </c>
    </row>
    <row r="778" spans="1:13" x14ac:dyDescent="0.2">
      <c r="A778" s="1" t="s">
        <v>14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4.62737</v>
      </c>
      <c r="G778" s="2">
        <v>5.7964000000000002</v>
      </c>
      <c r="H778" s="3">
        <f t="shared" si="49"/>
        <v>0.25263378549802584</v>
      </c>
      <c r="I778" s="2">
        <v>0</v>
      </c>
      <c r="J778" s="3" t="str">
        <f t="shared" si="50"/>
        <v/>
      </c>
      <c r="K778" s="2">
        <v>4.62737</v>
      </c>
      <c r="L778" s="2">
        <v>5.7964000000000002</v>
      </c>
      <c r="M778" s="3">
        <f t="shared" si="51"/>
        <v>0.25263378549802584</v>
      </c>
    </row>
    <row r="779" spans="1:13" x14ac:dyDescent="0.2">
      <c r="A779" s="1" t="s">
        <v>13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12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94.974320000000006</v>
      </c>
      <c r="G780" s="2">
        <v>12.350809999999999</v>
      </c>
      <c r="H780" s="3">
        <f t="shared" si="49"/>
        <v>-0.8699563208244081</v>
      </c>
      <c r="I780" s="2">
        <v>95.704089999999994</v>
      </c>
      <c r="J780" s="3">
        <f t="shared" si="50"/>
        <v>-0.87094793963350992</v>
      </c>
      <c r="K780" s="2">
        <v>94.974320000000006</v>
      </c>
      <c r="L780" s="2">
        <v>12.350809999999999</v>
      </c>
      <c r="M780" s="3">
        <f t="shared" si="51"/>
        <v>-0.8699563208244081</v>
      </c>
    </row>
    <row r="781" spans="1:13" x14ac:dyDescent="0.2">
      <c r="A781" s="1" t="s">
        <v>11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10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44.108649999999997</v>
      </c>
      <c r="G782" s="2">
        <v>2.5250699999999999</v>
      </c>
      <c r="H782" s="3">
        <f t="shared" si="49"/>
        <v>-0.94275340551116393</v>
      </c>
      <c r="I782" s="2">
        <v>197.19784999999999</v>
      </c>
      <c r="J782" s="3">
        <f t="shared" si="50"/>
        <v>-0.98719524578995155</v>
      </c>
      <c r="K782" s="2">
        <v>44.108649999999997</v>
      </c>
      <c r="L782" s="2">
        <v>2.5250699999999999</v>
      </c>
      <c r="M782" s="3">
        <f t="shared" si="51"/>
        <v>-0.94275340551116393</v>
      </c>
    </row>
    <row r="783" spans="1:13" x14ac:dyDescent="0.2">
      <c r="A783" s="1" t="s">
        <v>9</v>
      </c>
      <c r="B783" s="1" t="s">
        <v>72</v>
      </c>
      <c r="C783" s="2">
        <v>0</v>
      </c>
      <c r="D783" s="2">
        <v>13.2</v>
      </c>
      <c r="E783" s="3" t="str">
        <f t="shared" si="48"/>
        <v/>
      </c>
      <c r="F783" s="2">
        <v>1172.7630099999999</v>
      </c>
      <c r="G783" s="2">
        <v>3481.9523899999999</v>
      </c>
      <c r="H783" s="3">
        <f t="shared" si="49"/>
        <v>1.9690162124059492</v>
      </c>
      <c r="I783" s="2">
        <v>2948.6398100000001</v>
      </c>
      <c r="J783" s="3">
        <f t="shared" si="50"/>
        <v>0.18086731997286565</v>
      </c>
      <c r="K783" s="2">
        <v>1172.7630099999999</v>
      </c>
      <c r="L783" s="2">
        <v>3481.9523899999999</v>
      </c>
      <c r="M783" s="3">
        <f t="shared" si="51"/>
        <v>1.9690162124059492</v>
      </c>
    </row>
    <row r="784" spans="1:13" x14ac:dyDescent="0.2">
      <c r="A784" s="1" t="s">
        <v>8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354.34609</v>
      </c>
      <c r="G784" s="2">
        <v>0</v>
      </c>
      <c r="H784" s="3">
        <f t="shared" si="49"/>
        <v>-1</v>
      </c>
      <c r="I784" s="2">
        <v>142.30197000000001</v>
      </c>
      <c r="J784" s="3">
        <f t="shared" si="50"/>
        <v>-1</v>
      </c>
      <c r="K784" s="2">
        <v>354.34609</v>
      </c>
      <c r="L784" s="2">
        <v>0</v>
      </c>
      <c r="M784" s="3">
        <f t="shared" si="51"/>
        <v>-1</v>
      </c>
    </row>
    <row r="785" spans="1:13" x14ac:dyDescent="0.2">
      <c r="A785" s="1" t="s">
        <v>7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2.5897199999999998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2.5897199999999998</v>
      </c>
      <c r="L785" s="2">
        <v>0</v>
      </c>
      <c r="M785" s="3">
        <f t="shared" si="51"/>
        <v>-1</v>
      </c>
    </row>
    <row r="786" spans="1:13" x14ac:dyDescent="0.2">
      <c r="A786" s="1" t="s">
        <v>6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37.248809999999999</v>
      </c>
      <c r="G786" s="2">
        <v>0</v>
      </c>
      <c r="H786" s="3">
        <f t="shared" si="49"/>
        <v>-1</v>
      </c>
      <c r="I786" s="2">
        <v>181.9511</v>
      </c>
      <c r="J786" s="3">
        <f t="shared" si="50"/>
        <v>-1</v>
      </c>
      <c r="K786" s="2">
        <v>37.248809999999999</v>
      </c>
      <c r="L786" s="2">
        <v>0</v>
      </c>
      <c r="M786" s="3">
        <f t="shared" si="51"/>
        <v>-1</v>
      </c>
    </row>
    <row r="787" spans="1:13" x14ac:dyDescent="0.2">
      <c r="A787" s="1" t="s">
        <v>4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1" t="s">
        <v>3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</v>
      </c>
      <c r="B789" s="1" t="s">
        <v>72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102.8352</v>
      </c>
      <c r="H789" s="3" t="str">
        <f t="shared" si="49"/>
        <v/>
      </c>
      <c r="I789" s="2">
        <v>282.14715999999999</v>
      </c>
      <c r="J789" s="3">
        <f t="shared" si="50"/>
        <v>-0.63552636858014089</v>
      </c>
      <c r="K789" s="2">
        <v>0</v>
      </c>
      <c r="L789" s="2">
        <v>102.8352</v>
      </c>
      <c r="M789" s="3" t="str">
        <f t="shared" si="51"/>
        <v/>
      </c>
    </row>
    <row r="790" spans="1:13" x14ac:dyDescent="0.2">
      <c r="A790" s="1" t="s">
        <v>25</v>
      </c>
      <c r="B790" s="1" t="s">
        <v>72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29</v>
      </c>
      <c r="B791" s="1" t="s">
        <v>72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1.89056</v>
      </c>
      <c r="J791" s="3">
        <f t="shared" si="50"/>
        <v>-1</v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6" t="s">
        <v>0</v>
      </c>
      <c r="B792" s="6" t="s">
        <v>72</v>
      </c>
      <c r="C792" s="5">
        <v>12.97485</v>
      </c>
      <c r="D792" s="5">
        <v>13.2</v>
      </c>
      <c r="E792" s="4">
        <f t="shared" si="48"/>
        <v>1.7352801766494341E-2</v>
      </c>
      <c r="F792" s="5">
        <v>2887.6358</v>
      </c>
      <c r="G792" s="5">
        <v>4297.1352299999999</v>
      </c>
      <c r="H792" s="4">
        <f t="shared" si="49"/>
        <v>0.48811537452195308</v>
      </c>
      <c r="I792" s="5">
        <v>4935.5935200000004</v>
      </c>
      <c r="J792" s="4">
        <f t="shared" si="50"/>
        <v>-0.12935795612277257</v>
      </c>
      <c r="K792" s="5">
        <v>2887.6358</v>
      </c>
      <c r="L792" s="5">
        <v>4297.1352299999999</v>
      </c>
      <c r="M792" s="4">
        <f t="shared" si="51"/>
        <v>0.48811537452195308</v>
      </c>
    </row>
    <row r="793" spans="1:13" x14ac:dyDescent="0.2">
      <c r="A793" s="1" t="s">
        <v>22</v>
      </c>
      <c r="B793" s="1" t="s">
        <v>71</v>
      </c>
      <c r="C793" s="2">
        <v>1672.6889000000001</v>
      </c>
      <c r="D793" s="2">
        <v>20375.953679999999</v>
      </c>
      <c r="E793" s="3">
        <f t="shared" si="48"/>
        <v>11.18155610406693</v>
      </c>
      <c r="F793" s="2">
        <v>61632.654349999997</v>
      </c>
      <c r="G793" s="2">
        <v>81643.88751</v>
      </c>
      <c r="H793" s="3">
        <f t="shared" si="49"/>
        <v>0.32468556434970419</v>
      </c>
      <c r="I793" s="2">
        <v>126571.28122</v>
      </c>
      <c r="J793" s="3">
        <f t="shared" si="50"/>
        <v>-0.35495724841332221</v>
      </c>
      <c r="K793" s="2">
        <v>61632.654349999997</v>
      </c>
      <c r="L793" s="2">
        <v>81643.88751</v>
      </c>
      <c r="M793" s="3">
        <f t="shared" si="51"/>
        <v>0.32468556434970419</v>
      </c>
    </row>
    <row r="794" spans="1:13" x14ac:dyDescent="0.2">
      <c r="A794" s="1" t="s">
        <v>21</v>
      </c>
      <c r="B794" s="1" t="s">
        <v>71</v>
      </c>
      <c r="C794" s="2">
        <v>52.042879999999997</v>
      </c>
      <c r="D794" s="2">
        <v>24.44999</v>
      </c>
      <c r="E794" s="3">
        <f t="shared" si="48"/>
        <v>-0.53019529280470257</v>
      </c>
      <c r="F794" s="2">
        <v>1268.44229</v>
      </c>
      <c r="G794" s="2">
        <v>1275.27243</v>
      </c>
      <c r="H794" s="3">
        <f t="shared" si="49"/>
        <v>5.3846675200335259E-3</v>
      </c>
      <c r="I794" s="2">
        <v>1947.18832</v>
      </c>
      <c r="J794" s="3">
        <f t="shared" si="50"/>
        <v>-0.34506980300703527</v>
      </c>
      <c r="K794" s="2">
        <v>1268.44229</v>
      </c>
      <c r="L794" s="2">
        <v>1275.27243</v>
      </c>
      <c r="M794" s="3">
        <f t="shared" si="51"/>
        <v>5.3846675200335259E-3</v>
      </c>
    </row>
    <row r="795" spans="1:13" x14ac:dyDescent="0.2">
      <c r="A795" s="1" t="s">
        <v>20</v>
      </c>
      <c r="B795" s="1" t="s">
        <v>71</v>
      </c>
      <c r="C795" s="2">
        <v>8.3128299999999999</v>
      </c>
      <c r="D795" s="2">
        <v>3.5468899999999999</v>
      </c>
      <c r="E795" s="3">
        <f t="shared" si="48"/>
        <v>-0.57332340490542932</v>
      </c>
      <c r="F795" s="2">
        <v>1160.65012</v>
      </c>
      <c r="G795" s="2">
        <v>1347.2731200000001</v>
      </c>
      <c r="H795" s="3">
        <f t="shared" si="49"/>
        <v>0.16079178107524772</v>
      </c>
      <c r="I795" s="2">
        <v>1580.0643600000001</v>
      </c>
      <c r="J795" s="3">
        <f t="shared" si="50"/>
        <v>-0.14733022647254701</v>
      </c>
      <c r="K795" s="2">
        <v>1160.65012</v>
      </c>
      <c r="L795" s="2">
        <v>1347.2731200000001</v>
      </c>
      <c r="M795" s="3">
        <f t="shared" si="51"/>
        <v>0.16079178107524772</v>
      </c>
    </row>
    <row r="796" spans="1:13" x14ac:dyDescent="0.2">
      <c r="A796" s="1" t="s">
        <v>19</v>
      </c>
      <c r="B796" s="1" t="s">
        <v>71</v>
      </c>
      <c r="C796" s="2">
        <v>15.8992</v>
      </c>
      <c r="D796" s="2">
        <v>0</v>
      </c>
      <c r="E796" s="3">
        <f t="shared" si="48"/>
        <v>-1</v>
      </c>
      <c r="F796" s="2">
        <v>662.81461999999999</v>
      </c>
      <c r="G796" s="2">
        <v>295.72192000000001</v>
      </c>
      <c r="H796" s="3">
        <f t="shared" si="49"/>
        <v>-0.55383917150167861</v>
      </c>
      <c r="I796" s="2">
        <v>57.535119999999999</v>
      </c>
      <c r="J796" s="3">
        <f t="shared" si="50"/>
        <v>4.1398505816968836</v>
      </c>
      <c r="K796" s="2">
        <v>662.81461999999999</v>
      </c>
      <c r="L796" s="2">
        <v>295.72192000000001</v>
      </c>
      <c r="M796" s="3">
        <f t="shared" si="51"/>
        <v>-0.55383917150167861</v>
      </c>
    </row>
    <row r="797" spans="1:13" x14ac:dyDescent="0.2">
      <c r="A797" s="1" t="s">
        <v>18</v>
      </c>
      <c r="B797" s="1" t="s">
        <v>71</v>
      </c>
      <c r="C797" s="2">
        <v>0</v>
      </c>
      <c r="D797" s="2">
        <v>0</v>
      </c>
      <c r="E797" s="3" t="str">
        <f t="shared" si="48"/>
        <v/>
      </c>
      <c r="F797" s="2">
        <v>11.692360000000001</v>
      </c>
      <c r="G797" s="2">
        <v>19.777809999999999</v>
      </c>
      <c r="H797" s="3">
        <f t="shared" si="49"/>
        <v>0.69151565637732659</v>
      </c>
      <c r="I797" s="2">
        <v>25.199870000000001</v>
      </c>
      <c r="J797" s="3">
        <f t="shared" si="50"/>
        <v>-0.21516222107495009</v>
      </c>
      <c r="K797" s="2">
        <v>11.692360000000001</v>
      </c>
      <c r="L797" s="2">
        <v>19.777809999999999</v>
      </c>
      <c r="M797" s="3">
        <f t="shared" si="51"/>
        <v>0.69151565637732659</v>
      </c>
    </row>
    <row r="798" spans="1:13" x14ac:dyDescent="0.2">
      <c r="A798" s="1" t="s">
        <v>17</v>
      </c>
      <c r="B798" s="1" t="s">
        <v>71</v>
      </c>
      <c r="C798" s="2">
        <v>14.53088</v>
      </c>
      <c r="D798" s="2">
        <v>186.35852</v>
      </c>
      <c r="E798" s="3">
        <f t="shared" si="48"/>
        <v>11.824998898896695</v>
      </c>
      <c r="F798" s="2">
        <v>579.22108000000003</v>
      </c>
      <c r="G798" s="2">
        <v>1349.48504</v>
      </c>
      <c r="H798" s="3">
        <f t="shared" si="49"/>
        <v>1.3298272224484649</v>
      </c>
      <c r="I798" s="2">
        <v>1316.93857</v>
      </c>
      <c r="J798" s="3">
        <f t="shared" si="50"/>
        <v>2.4713734369553819E-2</v>
      </c>
      <c r="K798" s="2">
        <v>579.22108000000003</v>
      </c>
      <c r="L798" s="2">
        <v>1349.48504</v>
      </c>
      <c r="M798" s="3">
        <f t="shared" si="51"/>
        <v>1.3298272224484649</v>
      </c>
    </row>
    <row r="799" spans="1:13" x14ac:dyDescent="0.2">
      <c r="A799" s="1" t="s">
        <v>16</v>
      </c>
      <c r="B799" s="1" t="s">
        <v>71</v>
      </c>
      <c r="C799" s="2">
        <v>0</v>
      </c>
      <c r="D799" s="2">
        <v>6.4803600000000001</v>
      </c>
      <c r="E799" s="3" t="str">
        <f t="shared" si="48"/>
        <v/>
      </c>
      <c r="F799" s="2">
        <v>1839.8786700000001</v>
      </c>
      <c r="G799" s="2">
        <v>2434.3730999999998</v>
      </c>
      <c r="H799" s="3">
        <f t="shared" si="49"/>
        <v>0.32311610525926682</v>
      </c>
      <c r="I799" s="2">
        <v>503.51790999999997</v>
      </c>
      <c r="J799" s="3">
        <f t="shared" si="50"/>
        <v>3.8347299106003989</v>
      </c>
      <c r="K799" s="2">
        <v>1839.8786700000001</v>
      </c>
      <c r="L799" s="2">
        <v>2434.3730999999998</v>
      </c>
      <c r="M799" s="3">
        <f t="shared" si="51"/>
        <v>0.32311610525926682</v>
      </c>
    </row>
    <row r="800" spans="1:13" x14ac:dyDescent="0.2">
      <c r="A800" s="1" t="s">
        <v>15</v>
      </c>
      <c r="B800" s="1" t="s">
        <v>71</v>
      </c>
      <c r="C800" s="2">
        <v>0</v>
      </c>
      <c r="D800" s="2">
        <v>0</v>
      </c>
      <c r="E800" s="3" t="str">
        <f t="shared" si="48"/>
        <v/>
      </c>
      <c r="F800" s="2">
        <v>1.2208699999999999</v>
      </c>
      <c r="G800" s="2">
        <v>4.2212100000000001</v>
      </c>
      <c r="H800" s="3">
        <f t="shared" si="49"/>
        <v>2.4575425721002242</v>
      </c>
      <c r="I800" s="2">
        <v>0</v>
      </c>
      <c r="J800" s="3" t="str">
        <f t="shared" si="50"/>
        <v/>
      </c>
      <c r="K800" s="2">
        <v>1.2208699999999999</v>
      </c>
      <c r="L800" s="2">
        <v>4.2212100000000001</v>
      </c>
      <c r="M800" s="3">
        <f t="shared" si="51"/>
        <v>2.4575425721002242</v>
      </c>
    </row>
    <row r="801" spans="1:13" x14ac:dyDescent="0.2">
      <c r="A801" s="1" t="s">
        <v>14</v>
      </c>
      <c r="B801" s="1" t="s">
        <v>71</v>
      </c>
      <c r="C801" s="2">
        <v>3.09</v>
      </c>
      <c r="D801" s="2">
        <v>4.3621100000000004</v>
      </c>
      <c r="E801" s="3">
        <f t="shared" si="48"/>
        <v>0.41168608414239505</v>
      </c>
      <c r="F801" s="2">
        <v>466.69373000000002</v>
      </c>
      <c r="G801" s="2">
        <v>49.214120000000001</v>
      </c>
      <c r="H801" s="3">
        <f t="shared" si="49"/>
        <v>-0.8945472869326957</v>
      </c>
      <c r="I801" s="2">
        <v>17.46593</v>
      </c>
      <c r="J801" s="3">
        <f t="shared" si="50"/>
        <v>1.8177211290781541</v>
      </c>
      <c r="K801" s="2">
        <v>466.69373000000002</v>
      </c>
      <c r="L801" s="2">
        <v>49.214120000000001</v>
      </c>
      <c r="M801" s="3">
        <f t="shared" si="51"/>
        <v>-0.8945472869326957</v>
      </c>
    </row>
    <row r="802" spans="1:13" x14ac:dyDescent="0.2">
      <c r="A802" s="1" t="s">
        <v>13</v>
      </c>
      <c r="B802" s="1" t="s">
        <v>71</v>
      </c>
      <c r="C802" s="2">
        <v>295.47906</v>
      </c>
      <c r="D802" s="2">
        <v>124.94506</v>
      </c>
      <c r="E802" s="3">
        <f t="shared" si="48"/>
        <v>-0.5771441130210716</v>
      </c>
      <c r="F802" s="2">
        <v>5856.9335499999997</v>
      </c>
      <c r="G802" s="2">
        <v>4748.41867</v>
      </c>
      <c r="H802" s="3">
        <f t="shared" si="49"/>
        <v>-0.1892654015171471</v>
      </c>
      <c r="I802" s="2">
        <v>4110.2061199999998</v>
      </c>
      <c r="J802" s="3">
        <f t="shared" si="50"/>
        <v>0.15527507170370325</v>
      </c>
      <c r="K802" s="2">
        <v>5856.9335499999997</v>
      </c>
      <c r="L802" s="2">
        <v>4748.41867</v>
      </c>
      <c r="M802" s="3">
        <f t="shared" si="51"/>
        <v>-0.1892654015171471</v>
      </c>
    </row>
    <row r="803" spans="1:13" x14ac:dyDescent="0.2">
      <c r="A803" s="1" t="s">
        <v>12</v>
      </c>
      <c r="B803" s="1" t="s">
        <v>71</v>
      </c>
      <c r="C803" s="2">
        <v>232.27283</v>
      </c>
      <c r="D803" s="2">
        <v>103.36534</v>
      </c>
      <c r="E803" s="3">
        <f t="shared" si="48"/>
        <v>-0.55498307744388353</v>
      </c>
      <c r="F803" s="2">
        <v>5635.2596800000001</v>
      </c>
      <c r="G803" s="2">
        <v>4705.0679499999997</v>
      </c>
      <c r="H803" s="3">
        <f t="shared" si="49"/>
        <v>-0.1650663470401067</v>
      </c>
      <c r="I803" s="2">
        <v>5486.6090899999999</v>
      </c>
      <c r="J803" s="3">
        <f t="shared" si="50"/>
        <v>-0.14244520197811295</v>
      </c>
      <c r="K803" s="2">
        <v>5635.2596800000001</v>
      </c>
      <c r="L803" s="2">
        <v>4705.0679499999997</v>
      </c>
      <c r="M803" s="3">
        <f t="shared" si="51"/>
        <v>-0.1650663470401067</v>
      </c>
    </row>
    <row r="804" spans="1:13" x14ac:dyDescent="0.2">
      <c r="A804" s="1" t="s">
        <v>11</v>
      </c>
      <c r="B804" s="1" t="s">
        <v>71</v>
      </c>
      <c r="C804" s="2">
        <v>4.9398799999999996</v>
      </c>
      <c r="D804" s="2">
        <v>26.22221</v>
      </c>
      <c r="E804" s="3">
        <f t="shared" si="48"/>
        <v>4.3082686219098445</v>
      </c>
      <c r="F804" s="2">
        <v>808.50063999999998</v>
      </c>
      <c r="G804" s="2">
        <v>1310.8617300000001</v>
      </c>
      <c r="H804" s="3">
        <f t="shared" si="49"/>
        <v>0.62134903195623958</v>
      </c>
      <c r="I804" s="2">
        <v>1467.80735</v>
      </c>
      <c r="J804" s="3">
        <f t="shared" si="50"/>
        <v>-0.10692521739995375</v>
      </c>
      <c r="K804" s="2">
        <v>808.50063999999998</v>
      </c>
      <c r="L804" s="2">
        <v>1310.8617300000001</v>
      </c>
      <c r="M804" s="3">
        <f t="shared" si="51"/>
        <v>0.62134903195623958</v>
      </c>
    </row>
    <row r="805" spans="1:13" x14ac:dyDescent="0.2">
      <c r="A805" s="1" t="s">
        <v>10</v>
      </c>
      <c r="B805" s="1" t="s">
        <v>71</v>
      </c>
      <c r="C805" s="2">
        <v>325.98239000000001</v>
      </c>
      <c r="D805" s="2">
        <v>205.76061999999999</v>
      </c>
      <c r="E805" s="3">
        <f t="shared" si="48"/>
        <v>-0.36879835748182599</v>
      </c>
      <c r="F805" s="2">
        <v>6373.3267800000003</v>
      </c>
      <c r="G805" s="2">
        <v>9109.8160100000005</v>
      </c>
      <c r="H805" s="3">
        <f t="shared" si="49"/>
        <v>0.42936590645050843</v>
      </c>
      <c r="I805" s="2">
        <v>4876.6193999999996</v>
      </c>
      <c r="J805" s="3">
        <f t="shared" si="50"/>
        <v>0.86805966649765631</v>
      </c>
      <c r="K805" s="2">
        <v>6373.3267800000003</v>
      </c>
      <c r="L805" s="2">
        <v>9109.8160100000005</v>
      </c>
      <c r="M805" s="3">
        <f t="shared" si="51"/>
        <v>0.42936590645050843</v>
      </c>
    </row>
    <row r="806" spans="1:13" x14ac:dyDescent="0.2">
      <c r="A806" s="1" t="s">
        <v>27</v>
      </c>
      <c r="B806" s="1" t="s">
        <v>71</v>
      </c>
      <c r="C806" s="2">
        <v>50.077779999999997</v>
      </c>
      <c r="D806" s="2">
        <v>46.517919999999997</v>
      </c>
      <c r="E806" s="3">
        <f t="shared" si="48"/>
        <v>-7.1086617657571849E-2</v>
      </c>
      <c r="F806" s="2">
        <v>1947.59943</v>
      </c>
      <c r="G806" s="2">
        <v>922.00286000000006</v>
      </c>
      <c r="H806" s="3">
        <f t="shared" si="49"/>
        <v>-0.52659523010848286</v>
      </c>
      <c r="I806" s="2">
        <v>3654.4991799999998</v>
      </c>
      <c r="J806" s="3">
        <f t="shared" si="50"/>
        <v>-0.74770746562323764</v>
      </c>
      <c r="K806" s="2">
        <v>1947.59943</v>
      </c>
      <c r="L806" s="2">
        <v>922.00286000000006</v>
      </c>
      <c r="M806" s="3">
        <f t="shared" si="51"/>
        <v>-0.52659523010848286</v>
      </c>
    </row>
    <row r="807" spans="1:13" x14ac:dyDescent="0.2">
      <c r="A807" s="1" t="s">
        <v>9</v>
      </c>
      <c r="B807" s="1" t="s">
        <v>71</v>
      </c>
      <c r="C807" s="2">
        <v>569.67537000000004</v>
      </c>
      <c r="D807" s="2">
        <v>12.424620000000001</v>
      </c>
      <c r="E807" s="3">
        <f t="shared" si="48"/>
        <v>-0.97818999968350395</v>
      </c>
      <c r="F807" s="2">
        <v>4264.02045</v>
      </c>
      <c r="G807" s="2">
        <v>5080.6557199999997</v>
      </c>
      <c r="H807" s="3">
        <f t="shared" si="49"/>
        <v>0.19151767201304115</v>
      </c>
      <c r="I807" s="2">
        <v>6079.32593</v>
      </c>
      <c r="J807" s="3">
        <f t="shared" si="50"/>
        <v>-0.16427318118803347</v>
      </c>
      <c r="K807" s="2">
        <v>4264.02045</v>
      </c>
      <c r="L807" s="2">
        <v>5080.6557199999997</v>
      </c>
      <c r="M807" s="3">
        <f t="shared" si="51"/>
        <v>0.19151767201304115</v>
      </c>
    </row>
    <row r="808" spans="1:13" x14ac:dyDescent="0.2">
      <c r="A808" s="1" t="s">
        <v>8</v>
      </c>
      <c r="B808" s="1" t="s">
        <v>71</v>
      </c>
      <c r="C808" s="2">
        <v>7.2709299999999999</v>
      </c>
      <c r="D808" s="2">
        <v>8.7504299999999997</v>
      </c>
      <c r="E808" s="3">
        <f t="shared" si="48"/>
        <v>0.20348153537442948</v>
      </c>
      <c r="F808" s="2">
        <v>3188.7002499999999</v>
      </c>
      <c r="G808" s="2">
        <v>3493.1848599999998</v>
      </c>
      <c r="H808" s="3">
        <f t="shared" si="49"/>
        <v>9.548862738038788E-2</v>
      </c>
      <c r="I808" s="2">
        <v>2824.4775800000002</v>
      </c>
      <c r="J808" s="3">
        <f t="shared" si="50"/>
        <v>0.236754323962451</v>
      </c>
      <c r="K808" s="2">
        <v>3188.7002499999999</v>
      </c>
      <c r="L808" s="2">
        <v>3493.1848599999998</v>
      </c>
      <c r="M808" s="3">
        <f t="shared" si="51"/>
        <v>9.548862738038788E-2</v>
      </c>
    </row>
    <row r="809" spans="1:13" x14ac:dyDescent="0.2">
      <c r="A809" s="1" t="s">
        <v>7</v>
      </c>
      <c r="B809" s="1" t="s">
        <v>71</v>
      </c>
      <c r="C809" s="2">
        <v>23.159279999999999</v>
      </c>
      <c r="D809" s="2">
        <v>43.190519999999999</v>
      </c>
      <c r="E809" s="3">
        <f t="shared" si="48"/>
        <v>0.86493362487953007</v>
      </c>
      <c r="F809" s="2">
        <v>1330.3901599999999</v>
      </c>
      <c r="G809" s="2">
        <v>1775.6086399999999</v>
      </c>
      <c r="H809" s="3">
        <f t="shared" si="49"/>
        <v>0.33465256537976806</v>
      </c>
      <c r="I809" s="2">
        <v>2163.0596999999998</v>
      </c>
      <c r="J809" s="3">
        <f t="shared" si="50"/>
        <v>-0.17912175979239031</v>
      </c>
      <c r="K809" s="2">
        <v>1330.3901599999999</v>
      </c>
      <c r="L809" s="2">
        <v>1775.6086399999999</v>
      </c>
      <c r="M809" s="3">
        <f t="shared" si="51"/>
        <v>0.33465256537976806</v>
      </c>
    </row>
    <row r="810" spans="1:13" x14ac:dyDescent="0.2">
      <c r="A810" s="1" t="s">
        <v>6</v>
      </c>
      <c r="B810" s="1" t="s">
        <v>71</v>
      </c>
      <c r="C810" s="2">
        <v>29.464459999999999</v>
      </c>
      <c r="D810" s="2">
        <v>212.87374</v>
      </c>
      <c r="E810" s="3">
        <f t="shared" si="48"/>
        <v>6.2247629856444</v>
      </c>
      <c r="F810" s="2">
        <v>4319.1127999999999</v>
      </c>
      <c r="G810" s="2">
        <v>5021.2516699999996</v>
      </c>
      <c r="H810" s="3">
        <f t="shared" si="49"/>
        <v>0.16256553197684487</v>
      </c>
      <c r="I810" s="2">
        <v>5164.8018099999999</v>
      </c>
      <c r="J810" s="3">
        <f t="shared" si="50"/>
        <v>-2.7793930005612366E-2</v>
      </c>
      <c r="K810" s="2">
        <v>4319.1127999999999</v>
      </c>
      <c r="L810" s="2">
        <v>5021.2516699999996</v>
      </c>
      <c r="M810" s="3">
        <f t="shared" si="51"/>
        <v>0.16256553197684487</v>
      </c>
    </row>
    <row r="811" spans="1:13" x14ac:dyDescent="0.2">
      <c r="A811" s="1" t="s">
        <v>5</v>
      </c>
      <c r="B811" s="1" t="s">
        <v>71</v>
      </c>
      <c r="C811" s="2">
        <v>0</v>
      </c>
      <c r="D811" s="2">
        <v>0</v>
      </c>
      <c r="E811" s="3" t="str">
        <f t="shared" ref="E811:E871" si="52">IF(C811=0,"",(D811/C811-1))</f>
        <v/>
      </c>
      <c r="F811" s="2">
        <v>0.42924000000000001</v>
      </c>
      <c r="G811" s="2">
        <v>4.7528499999999996</v>
      </c>
      <c r="H811" s="3">
        <f t="shared" ref="H811:H871" si="53">IF(F811=0,"",(G811/F811-1))</f>
        <v>10.07270990588016</v>
      </c>
      <c r="I811" s="2">
        <v>0</v>
      </c>
      <c r="J811" s="3" t="str">
        <f t="shared" ref="J811:J871" si="54">IF(I811=0,"",(G811/I811-1))</f>
        <v/>
      </c>
      <c r="K811" s="2">
        <v>0.42924000000000001</v>
      </c>
      <c r="L811" s="2">
        <v>4.7528499999999996</v>
      </c>
      <c r="M811" s="3">
        <f t="shared" ref="M811:M871" si="55">IF(K811=0,"",(L811/K811-1))</f>
        <v>10.07270990588016</v>
      </c>
    </row>
    <row r="812" spans="1:13" x14ac:dyDescent="0.2">
      <c r="A812" s="1" t="s">
        <v>4</v>
      </c>
      <c r="B812" s="1" t="s">
        <v>71</v>
      </c>
      <c r="C812" s="2">
        <v>437.21530999999999</v>
      </c>
      <c r="D812" s="2">
        <v>459.49666999999999</v>
      </c>
      <c r="E812" s="3">
        <f t="shared" si="52"/>
        <v>5.0961984839917873E-2</v>
      </c>
      <c r="F812" s="2">
        <v>10059.07188</v>
      </c>
      <c r="G812" s="2">
        <v>8509.7934499999992</v>
      </c>
      <c r="H812" s="3">
        <f t="shared" si="53"/>
        <v>-0.15401802954409349</v>
      </c>
      <c r="I812" s="2">
        <v>13182.42778</v>
      </c>
      <c r="J812" s="3">
        <f t="shared" si="54"/>
        <v>-0.35445931568759947</v>
      </c>
      <c r="K812" s="2">
        <v>10059.07188</v>
      </c>
      <c r="L812" s="2">
        <v>8509.7934499999992</v>
      </c>
      <c r="M812" s="3">
        <f t="shared" si="55"/>
        <v>-0.15401802954409349</v>
      </c>
    </row>
    <row r="813" spans="1:13" x14ac:dyDescent="0.2">
      <c r="A813" s="1" t="s">
        <v>3</v>
      </c>
      <c r="B813" s="1" t="s">
        <v>71</v>
      </c>
      <c r="C813" s="2">
        <v>86.401240000000001</v>
      </c>
      <c r="D813" s="2">
        <v>269.41728000000001</v>
      </c>
      <c r="E813" s="3">
        <f t="shared" si="52"/>
        <v>2.1182108034560616</v>
      </c>
      <c r="F813" s="2">
        <v>2530.1342</v>
      </c>
      <c r="G813" s="2">
        <v>3095.1673500000002</v>
      </c>
      <c r="H813" s="3">
        <f t="shared" si="53"/>
        <v>0.22332141512493697</v>
      </c>
      <c r="I813" s="2">
        <v>4615.05393</v>
      </c>
      <c r="J813" s="3">
        <f t="shared" si="54"/>
        <v>-0.3293323551692493</v>
      </c>
      <c r="K813" s="2">
        <v>2530.1342</v>
      </c>
      <c r="L813" s="2">
        <v>3095.1673500000002</v>
      </c>
      <c r="M813" s="3">
        <f t="shared" si="55"/>
        <v>0.22332141512493697</v>
      </c>
    </row>
    <row r="814" spans="1:13" x14ac:dyDescent="0.2">
      <c r="A814" s="1" t="s">
        <v>26</v>
      </c>
      <c r="B814" s="1" t="s">
        <v>71</v>
      </c>
      <c r="C814" s="2">
        <v>0</v>
      </c>
      <c r="D814" s="2">
        <v>0</v>
      </c>
      <c r="E814" s="3" t="str">
        <f t="shared" si="52"/>
        <v/>
      </c>
      <c r="F814" s="2">
        <v>10.81997</v>
      </c>
      <c r="G814" s="2">
        <v>14.25765</v>
      </c>
      <c r="H814" s="3">
        <f t="shared" si="53"/>
        <v>0.31771622287307633</v>
      </c>
      <c r="I814" s="2">
        <v>17.157109999999999</v>
      </c>
      <c r="J814" s="3">
        <f t="shared" si="54"/>
        <v>-0.16899466168836119</v>
      </c>
      <c r="K814" s="2">
        <v>10.81997</v>
      </c>
      <c r="L814" s="2">
        <v>14.25765</v>
      </c>
      <c r="M814" s="3">
        <f t="shared" si="55"/>
        <v>0.31771622287307633</v>
      </c>
    </row>
    <row r="815" spans="1:13" x14ac:dyDescent="0.2">
      <c r="A815" s="1" t="s">
        <v>2</v>
      </c>
      <c r="B815" s="1" t="s">
        <v>71</v>
      </c>
      <c r="C815" s="2">
        <v>24.12303</v>
      </c>
      <c r="D815" s="2">
        <v>92.818640000000002</v>
      </c>
      <c r="E815" s="3">
        <f t="shared" si="52"/>
        <v>2.8477189639941582</v>
      </c>
      <c r="F815" s="2">
        <v>1142.46496</v>
      </c>
      <c r="G815" s="2">
        <v>1260.9147499999999</v>
      </c>
      <c r="H815" s="3">
        <f t="shared" si="53"/>
        <v>0.10367914478532447</v>
      </c>
      <c r="I815" s="2">
        <v>870.31960000000004</v>
      </c>
      <c r="J815" s="3">
        <f t="shared" si="54"/>
        <v>0.44879507482078984</v>
      </c>
      <c r="K815" s="2">
        <v>1142.46496</v>
      </c>
      <c r="L815" s="2">
        <v>1260.9147499999999</v>
      </c>
      <c r="M815" s="3">
        <f t="shared" si="55"/>
        <v>0.10367914478532447</v>
      </c>
    </row>
    <row r="816" spans="1:13" x14ac:dyDescent="0.2">
      <c r="A816" s="1" t="s">
        <v>25</v>
      </c>
      <c r="B816" s="1" t="s">
        <v>71</v>
      </c>
      <c r="C816" s="2">
        <v>1668.6841899999999</v>
      </c>
      <c r="D816" s="2">
        <v>858.14062999999999</v>
      </c>
      <c r="E816" s="3">
        <f t="shared" si="52"/>
        <v>-0.48573814317734976</v>
      </c>
      <c r="F816" s="2">
        <v>41672.237670000002</v>
      </c>
      <c r="G816" s="2">
        <v>45784.778579999998</v>
      </c>
      <c r="H816" s="3">
        <f t="shared" si="53"/>
        <v>9.8687786880247819E-2</v>
      </c>
      <c r="I816" s="2">
        <v>70450.135339999993</v>
      </c>
      <c r="J816" s="3">
        <f t="shared" si="54"/>
        <v>-0.35011084990770147</v>
      </c>
      <c r="K816" s="2">
        <v>41672.237670000002</v>
      </c>
      <c r="L816" s="2">
        <v>45784.778579999998</v>
      </c>
      <c r="M816" s="3">
        <f t="shared" si="55"/>
        <v>9.8687786880247819E-2</v>
      </c>
    </row>
    <row r="817" spans="1:13" x14ac:dyDescent="0.2">
      <c r="A817" s="1" t="s">
        <v>29</v>
      </c>
      <c r="B817" s="1" t="s">
        <v>71</v>
      </c>
      <c r="C817" s="2">
        <v>5.625</v>
      </c>
      <c r="D817" s="2">
        <v>65.996619999999993</v>
      </c>
      <c r="E817" s="3">
        <f t="shared" si="52"/>
        <v>10.732732444444443</v>
      </c>
      <c r="F817" s="2">
        <v>958.39796999999999</v>
      </c>
      <c r="G817" s="2">
        <v>4191.68001</v>
      </c>
      <c r="H817" s="3">
        <f t="shared" si="53"/>
        <v>3.3736319787906064</v>
      </c>
      <c r="I817" s="2">
        <v>3949.7815599999999</v>
      </c>
      <c r="J817" s="3">
        <f t="shared" si="54"/>
        <v>6.1243500767166559E-2</v>
      </c>
      <c r="K817" s="2">
        <v>958.39796999999999</v>
      </c>
      <c r="L817" s="2">
        <v>4191.68001</v>
      </c>
      <c r="M817" s="3">
        <f t="shared" si="55"/>
        <v>3.3736319787906064</v>
      </c>
    </row>
    <row r="818" spans="1:13" x14ac:dyDescent="0.2">
      <c r="A818" s="6" t="s">
        <v>0</v>
      </c>
      <c r="B818" s="6" t="s">
        <v>71</v>
      </c>
      <c r="C818" s="5">
        <v>5526.9354400000002</v>
      </c>
      <c r="D818" s="5">
        <v>23131.07185</v>
      </c>
      <c r="E818" s="4">
        <f t="shared" si="52"/>
        <v>3.1851532555625433</v>
      </c>
      <c r="F818" s="5">
        <v>157732.60743999999</v>
      </c>
      <c r="G818" s="5">
        <v>187654.38930000001</v>
      </c>
      <c r="H818" s="4">
        <f t="shared" si="53"/>
        <v>0.18969940550422959</v>
      </c>
      <c r="I818" s="5">
        <v>261525.88967999999</v>
      </c>
      <c r="J818" s="4">
        <f t="shared" si="54"/>
        <v>-0.28246343209228075</v>
      </c>
      <c r="K818" s="5">
        <v>157732.60743999999</v>
      </c>
      <c r="L818" s="5">
        <v>187654.38930000001</v>
      </c>
      <c r="M818" s="4">
        <f t="shared" si="55"/>
        <v>0.18969940550422959</v>
      </c>
    </row>
    <row r="819" spans="1:13" x14ac:dyDescent="0.2">
      <c r="A819" s="1" t="s">
        <v>22</v>
      </c>
      <c r="B819" s="1" t="s">
        <v>70</v>
      </c>
      <c r="C819" s="2">
        <v>2.6156600000000001</v>
      </c>
      <c r="D819" s="2">
        <v>25.432220000000001</v>
      </c>
      <c r="E819" s="3">
        <f t="shared" si="52"/>
        <v>8.7230603365880892</v>
      </c>
      <c r="F819" s="2">
        <v>133.16188</v>
      </c>
      <c r="G819" s="2">
        <v>781.59514000000001</v>
      </c>
      <c r="H819" s="3">
        <f t="shared" si="53"/>
        <v>4.8695111543934351</v>
      </c>
      <c r="I819" s="2">
        <v>701.02229</v>
      </c>
      <c r="J819" s="3">
        <f t="shared" si="54"/>
        <v>0.11493621693541312</v>
      </c>
      <c r="K819" s="2">
        <v>133.16188</v>
      </c>
      <c r="L819" s="2">
        <v>781.59514000000001</v>
      </c>
      <c r="M819" s="3">
        <f t="shared" si="55"/>
        <v>4.8695111543934351</v>
      </c>
    </row>
    <row r="820" spans="1:13" x14ac:dyDescent="0.2">
      <c r="A820" s="1" t="s">
        <v>21</v>
      </c>
      <c r="B820" s="1" t="s">
        <v>70</v>
      </c>
      <c r="C820" s="2">
        <v>10.740270000000001</v>
      </c>
      <c r="D820" s="2">
        <v>3.5695199999999998</v>
      </c>
      <c r="E820" s="3">
        <f t="shared" si="52"/>
        <v>-0.66765081324771169</v>
      </c>
      <c r="F820" s="2">
        <v>54.229799999999997</v>
      </c>
      <c r="G820" s="2">
        <v>130.59448</v>
      </c>
      <c r="H820" s="3">
        <f t="shared" si="53"/>
        <v>1.4081682027224884</v>
      </c>
      <c r="I820" s="2">
        <v>115.94193</v>
      </c>
      <c r="J820" s="3">
        <f t="shared" si="54"/>
        <v>0.12637835164551769</v>
      </c>
      <c r="K820" s="2">
        <v>54.229799999999997</v>
      </c>
      <c r="L820" s="2">
        <v>130.59448</v>
      </c>
      <c r="M820" s="3">
        <f t="shared" si="55"/>
        <v>1.4081682027224884</v>
      </c>
    </row>
    <row r="821" spans="1:13" x14ac:dyDescent="0.2">
      <c r="A821" s="1" t="s">
        <v>20</v>
      </c>
      <c r="B821" s="1" t="s">
        <v>70</v>
      </c>
      <c r="C821" s="2">
        <v>3.8341500000000002</v>
      </c>
      <c r="D821" s="2">
        <v>50.637650000000001</v>
      </c>
      <c r="E821" s="3">
        <f t="shared" si="52"/>
        <v>12.207008072193315</v>
      </c>
      <c r="F821" s="2">
        <v>124.41208</v>
      </c>
      <c r="G821" s="2">
        <v>749.76107999999999</v>
      </c>
      <c r="H821" s="3">
        <f t="shared" si="53"/>
        <v>5.0264331245004499</v>
      </c>
      <c r="I821" s="2">
        <v>375.55945000000003</v>
      </c>
      <c r="J821" s="3">
        <f t="shared" si="54"/>
        <v>0.99638454045025338</v>
      </c>
      <c r="K821" s="2">
        <v>124.41208</v>
      </c>
      <c r="L821" s="2">
        <v>749.76107999999999</v>
      </c>
      <c r="M821" s="3">
        <f t="shared" si="55"/>
        <v>5.0264331245004499</v>
      </c>
    </row>
    <row r="822" spans="1:13" x14ac:dyDescent="0.2">
      <c r="A822" s="1" t="s">
        <v>19</v>
      </c>
      <c r="B822" s="1" t="s">
        <v>70</v>
      </c>
      <c r="C822" s="2">
        <v>0</v>
      </c>
      <c r="D822" s="2">
        <v>0</v>
      </c>
      <c r="E822" s="3" t="str">
        <f t="shared" si="52"/>
        <v/>
      </c>
      <c r="F822" s="2">
        <v>55.919240000000002</v>
      </c>
      <c r="G822" s="2">
        <v>52.516190000000002</v>
      </c>
      <c r="H822" s="3">
        <f t="shared" si="53"/>
        <v>-6.0856513786668009E-2</v>
      </c>
      <c r="I822" s="2">
        <v>78.261399999999995</v>
      </c>
      <c r="J822" s="3">
        <f t="shared" si="54"/>
        <v>-0.32896434257501139</v>
      </c>
      <c r="K822" s="2">
        <v>55.919240000000002</v>
      </c>
      <c r="L822" s="2">
        <v>52.516190000000002</v>
      </c>
      <c r="M822" s="3">
        <f t="shared" si="55"/>
        <v>-6.0856513786668009E-2</v>
      </c>
    </row>
    <row r="823" spans="1:13" x14ac:dyDescent="0.2">
      <c r="A823" s="1" t="s">
        <v>18</v>
      </c>
      <c r="B823" s="1" t="s">
        <v>70</v>
      </c>
      <c r="C823" s="2">
        <v>0</v>
      </c>
      <c r="D823" s="2">
        <v>0</v>
      </c>
      <c r="E823" s="3" t="str">
        <f t="shared" si="52"/>
        <v/>
      </c>
      <c r="F823" s="2">
        <v>0.60516999999999999</v>
      </c>
      <c r="G823" s="2">
        <v>0.51073000000000002</v>
      </c>
      <c r="H823" s="3">
        <f t="shared" si="53"/>
        <v>-0.15605532329758576</v>
      </c>
      <c r="I823" s="2">
        <v>2.81203</v>
      </c>
      <c r="J823" s="3">
        <f t="shared" si="54"/>
        <v>-0.81837675984964597</v>
      </c>
      <c r="K823" s="2">
        <v>0.60516999999999999</v>
      </c>
      <c r="L823" s="2">
        <v>0.51073000000000002</v>
      </c>
      <c r="M823" s="3">
        <f t="shared" si="55"/>
        <v>-0.15605532329758576</v>
      </c>
    </row>
    <row r="824" spans="1:13" x14ac:dyDescent="0.2">
      <c r="A824" s="1" t="s">
        <v>17</v>
      </c>
      <c r="B824" s="1" t="s">
        <v>70</v>
      </c>
      <c r="C824" s="2">
        <v>5.6436200000000003</v>
      </c>
      <c r="D824" s="2">
        <v>30.361229999999999</v>
      </c>
      <c r="E824" s="3">
        <f t="shared" si="52"/>
        <v>4.3797438523500869</v>
      </c>
      <c r="F824" s="2">
        <v>89.451650000000001</v>
      </c>
      <c r="G824" s="2">
        <v>663.57875000000001</v>
      </c>
      <c r="H824" s="3">
        <f t="shared" si="53"/>
        <v>6.4182952466500058</v>
      </c>
      <c r="I824" s="2">
        <v>275.97806000000003</v>
      </c>
      <c r="J824" s="3">
        <f t="shared" si="54"/>
        <v>1.4044619706363615</v>
      </c>
      <c r="K824" s="2">
        <v>89.451650000000001</v>
      </c>
      <c r="L824" s="2">
        <v>663.57875000000001</v>
      </c>
      <c r="M824" s="3">
        <f t="shared" si="55"/>
        <v>6.4182952466500058</v>
      </c>
    </row>
    <row r="825" spans="1:13" x14ac:dyDescent="0.2">
      <c r="A825" s="1" t="s">
        <v>16</v>
      </c>
      <c r="B825" s="1" t="s">
        <v>70</v>
      </c>
      <c r="C825" s="2">
        <v>0</v>
      </c>
      <c r="D825" s="2">
        <v>0</v>
      </c>
      <c r="E825" s="3" t="str">
        <f t="shared" si="52"/>
        <v/>
      </c>
      <c r="F825" s="2">
        <v>0</v>
      </c>
      <c r="G825" s="2">
        <v>0</v>
      </c>
      <c r="H825" s="3" t="str">
        <f t="shared" si="53"/>
        <v/>
      </c>
      <c r="I825" s="2">
        <v>0</v>
      </c>
      <c r="J825" s="3" t="str">
        <f t="shared" si="54"/>
        <v/>
      </c>
      <c r="K825" s="2">
        <v>0</v>
      </c>
      <c r="L825" s="2">
        <v>0</v>
      </c>
      <c r="M825" s="3" t="str">
        <f t="shared" si="55"/>
        <v/>
      </c>
    </row>
    <row r="826" spans="1:13" x14ac:dyDescent="0.2">
      <c r="A826" s="1" t="s">
        <v>15</v>
      </c>
      <c r="B826" s="1" t="s">
        <v>70</v>
      </c>
      <c r="C826" s="2">
        <v>0</v>
      </c>
      <c r="D826" s="2">
        <v>0</v>
      </c>
      <c r="E826" s="3" t="str">
        <f t="shared" si="52"/>
        <v/>
      </c>
      <c r="F826" s="2">
        <v>0</v>
      </c>
      <c r="G826" s="2">
        <v>0</v>
      </c>
      <c r="H826" s="3" t="str">
        <f t="shared" si="53"/>
        <v/>
      </c>
      <c r="I826" s="2">
        <v>0</v>
      </c>
      <c r="J826" s="3" t="str">
        <f t="shared" si="54"/>
        <v/>
      </c>
      <c r="K826" s="2">
        <v>0</v>
      </c>
      <c r="L826" s="2">
        <v>0</v>
      </c>
      <c r="M826" s="3" t="str">
        <f t="shared" si="55"/>
        <v/>
      </c>
    </row>
    <row r="827" spans="1:13" x14ac:dyDescent="0.2">
      <c r="A827" s="1" t="s">
        <v>14</v>
      </c>
      <c r="B827" s="1" t="s">
        <v>70</v>
      </c>
      <c r="C827" s="2">
        <v>0</v>
      </c>
      <c r="D827" s="2">
        <v>18.247669999999999</v>
      </c>
      <c r="E827" s="3" t="str">
        <f t="shared" si="52"/>
        <v/>
      </c>
      <c r="F827" s="2">
        <v>24.66751</v>
      </c>
      <c r="G827" s="2">
        <v>281.72681999999998</v>
      </c>
      <c r="H827" s="3">
        <f t="shared" si="53"/>
        <v>10.420967093962867</v>
      </c>
      <c r="I827" s="2">
        <v>192.80419000000001</v>
      </c>
      <c r="J827" s="3">
        <f t="shared" si="54"/>
        <v>0.46120693746334029</v>
      </c>
      <c r="K827" s="2">
        <v>24.66751</v>
      </c>
      <c r="L827" s="2">
        <v>281.72681999999998</v>
      </c>
      <c r="M827" s="3">
        <f t="shared" si="55"/>
        <v>10.420967093962867</v>
      </c>
    </row>
    <row r="828" spans="1:13" x14ac:dyDescent="0.2">
      <c r="A828" s="1" t="s">
        <v>13</v>
      </c>
      <c r="B828" s="1" t="s">
        <v>70</v>
      </c>
      <c r="C828" s="2">
        <v>0.23896000000000001</v>
      </c>
      <c r="D828" s="2">
        <v>0.85011000000000003</v>
      </c>
      <c r="E828" s="3">
        <f t="shared" si="52"/>
        <v>2.5575410110478742</v>
      </c>
      <c r="F828" s="2">
        <v>442.91039999999998</v>
      </c>
      <c r="G828" s="2">
        <v>559.93582000000004</v>
      </c>
      <c r="H828" s="3">
        <f t="shared" si="53"/>
        <v>0.26421917390063565</v>
      </c>
      <c r="I828" s="2">
        <v>756.64778999999999</v>
      </c>
      <c r="J828" s="3">
        <f t="shared" si="54"/>
        <v>-0.25997825223278581</v>
      </c>
      <c r="K828" s="2">
        <v>442.91039999999998</v>
      </c>
      <c r="L828" s="2">
        <v>559.93582000000004</v>
      </c>
      <c r="M828" s="3">
        <f t="shared" si="55"/>
        <v>0.26421917390063565</v>
      </c>
    </row>
    <row r="829" spans="1:13" x14ac:dyDescent="0.2">
      <c r="A829" s="1" t="s">
        <v>12</v>
      </c>
      <c r="B829" s="1" t="s">
        <v>70</v>
      </c>
      <c r="C829" s="2">
        <v>59.715389999999999</v>
      </c>
      <c r="D829" s="2">
        <v>16.20252</v>
      </c>
      <c r="E829" s="3">
        <f t="shared" si="52"/>
        <v>-0.72867095065442933</v>
      </c>
      <c r="F829" s="2">
        <v>936.61551999999995</v>
      </c>
      <c r="G829" s="2">
        <v>1335.9590900000001</v>
      </c>
      <c r="H829" s="3">
        <f t="shared" si="53"/>
        <v>0.4263687302555057</v>
      </c>
      <c r="I829" s="2">
        <v>1840.27441</v>
      </c>
      <c r="J829" s="3">
        <f t="shared" si="54"/>
        <v>-0.27404354332134628</v>
      </c>
      <c r="K829" s="2">
        <v>936.61551999999995</v>
      </c>
      <c r="L829" s="2">
        <v>1335.9590900000001</v>
      </c>
      <c r="M829" s="3">
        <f t="shared" si="55"/>
        <v>0.4263687302555057</v>
      </c>
    </row>
    <row r="830" spans="1:13" x14ac:dyDescent="0.2">
      <c r="A830" s="1" t="s">
        <v>11</v>
      </c>
      <c r="B830" s="1" t="s">
        <v>70</v>
      </c>
      <c r="C830" s="2">
        <v>4.8020100000000001</v>
      </c>
      <c r="D830" s="2">
        <v>3.3069899999999999</v>
      </c>
      <c r="E830" s="3">
        <f t="shared" si="52"/>
        <v>-0.31133212967070045</v>
      </c>
      <c r="F830" s="2">
        <v>105.42494000000001</v>
      </c>
      <c r="G830" s="2">
        <v>251.47672</v>
      </c>
      <c r="H830" s="3">
        <f t="shared" si="53"/>
        <v>1.3853627044985748</v>
      </c>
      <c r="I830" s="2">
        <v>499.20821999999998</v>
      </c>
      <c r="J830" s="3">
        <f t="shared" si="54"/>
        <v>-0.4962488398127739</v>
      </c>
      <c r="K830" s="2">
        <v>105.42494000000001</v>
      </c>
      <c r="L830" s="2">
        <v>251.47672</v>
      </c>
      <c r="M830" s="3">
        <f t="shared" si="55"/>
        <v>1.3853627044985748</v>
      </c>
    </row>
    <row r="831" spans="1:13" x14ac:dyDescent="0.2">
      <c r="A831" s="1" t="s">
        <v>10</v>
      </c>
      <c r="B831" s="1" t="s">
        <v>70</v>
      </c>
      <c r="C831" s="2">
        <v>51.764690000000002</v>
      </c>
      <c r="D831" s="2">
        <v>57.331060000000001</v>
      </c>
      <c r="E831" s="3">
        <f t="shared" si="52"/>
        <v>0.10753218072010085</v>
      </c>
      <c r="F831" s="2">
        <v>1034.73687</v>
      </c>
      <c r="G831" s="2">
        <v>1142.86904</v>
      </c>
      <c r="H831" s="3">
        <f t="shared" si="53"/>
        <v>0.10450209433437907</v>
      </c>
      <c r="I831" s="2">
        <v>1466.6626000000001</v>
      </c>
      <c r="J831" s="3">
        <f t="shared" si="54"/>
        <v>-0.22076894849572082</v>
      </c>
      <c r="K831" s="2">
        <v>1034.73687</v>
      </c>
      <c r="L831" s="2">
        <v>1142.86904</v>
      </c>
      <c r="M831" s="3">
        <f t="shared" si="55"/>
        <v>0.10450209433437907</v>
      </c>
    </row>
    <row r="832" spans="1:13" x14ac:dyDescent="0.2">
      <c r="A832" s="1" t="s">
        <v>27</v>
      </c>
      <c r="B832" s="1" t="s">
        <v>70</v>
      </c>
      <c r="C832" s="2">
        <v>0.38918000000000003</v>
      </c>
      <c r="D832" s="2">
        <v>0</v>
      </c>
      <c r="E832" s="3">
        <f t="shared" si="52"/>
        <v>-1</v>
      </c>
      <c r="F832" s="2">
        <v>179.72778</v>
      </c>
      <c r="G832" s="2">
        <v>47.892330000000001</v>
      </c>
      <c r="H832" s="3">
        <f t="shared" si="53"/>
        <v>-0.73352850627766064</v>
      </c>
      <c r="I832" s="2">
        <v>122.12942</v>
      </c>
      <c r="J832" s="3">
        <f t="shared" si="54"/>
        <v>-0.60785591219543988</v>
      </c>
      <c r="K832" s="2">
        <v>179.72778</v>
      </c>
      <c r="L832" s="2">
        <v>47.892330000000001</v>
      </c>
      <c r="M832" s="3">
        <f t="shared" si="55"/>
        <v>-0.73352850627766064</v>
      </c>
    </row>
    <row r="833" spans="1:13" x14ac:dyDescent="0.2">
      <c r="A833" s="1" t="s">
        <v>9</v>
      </c>
      <c r="B833" s="1" t="s">
        <v>70</v>
      </c>
      <c r="C833" s="2">
        <v>0</v>
      </c>
      <c r="D833" s="2">
        <v>0</v>
      </c>
      <c r="E833" s="3" t="str">
        <f t="shared" si="52"/>
        <v/>
      </c>
      <c r="F833" s="2">
        <v>35.123899999999999</v>
      </c>
      <c r="G833" s="2">
        <v>81.666319999999999</v>
      </c>
      <c r="H833" s="3">
        <f t="shared" si="53"/>
        <v>1.3250926007647217</v>
      </c>
      <c r="I833" s="2">
        <v>36.751570000000001</v>
      </c>
      <c r="J833" s="3">
        <f t="shared" si="54"/>
        <v>1.2221178578221283</v>
      </c>
      <c r="K833" s="2">
        <v>35.123899999999999</v>
      </c>
      <c r="L833" s="2">
        <v>81.666319999999999</v>
      </c>
      <c r="M833" s="3">
        <f t="shared" si="55"/>
        <v>1.3250926007647217</v>
      </c>
    </row>
    <row r="834" spans="1:13" x14ac:dyDescent="0.2">
      <c r="A834" s="1" t="s">
        <v>8</v>
      </c>
      <c r="B834" s="1" t="s">
        <v>70</v>
      </c>
      <c r="C834" s="2">
        <v>4.5658200000000004</v>
      </c>
      <c r="D834" s="2">
        <v>0.68791999999999998</v>
      </c>
      <c r="E834" s="3">
        <f t="shared" si="52"/>
        <v>-0.84933264999496261</v>
      </c>
      <c r="F834" s="2">
        <v>76.346000000000004</v>
      </c>
      <c r="G834" s="2">
        <v>72.378389999999996</v>
      </c>
      <c r="H834" s="3">
        <f t="shared" si="53"/>
        <v>-5.196879993712844E-2</v>
      </c>
      <c r="I834" s="2">
        <v>122.05903000000001</v>
      </c>
      <c r="J834" s="3">
        <f t="shared" si="54"/>
        <v>-0.40702142233966643</v>
      </c>
      <c r="K834" s="2">
        <v>76.346000000000004</v>
      </c>
      <c r="L834" s="2">
        <v>72.378389999999996</v>
      </c>
      <c r="M834" s="3">
        <f t="shared" si="55"/>
        <v>-5.196879993712844E-2</v>
      </c>
    </row>
    <row r="835" spans="1:13" x14ac:dyDescent="0.2">
      <c r="A835" s="1" t="s">
        <v>7</v>
      </c>
      <c r="B835" s="1" t="s">
        <v>70</v>
      </c>
      <c r="C835" s="2">
        <v>0.15032999999999999</v>
      </c>
      <c r="D835" s="2">
        <v>0.89351000000000003</v>
      </c>
      <c r="E835" s="3">
        <f t="shared" si="52"/>
        <v>4.9436572873012707</v>
      </c>
      <c r="F835" s="2">
        <v>31.90502</v>
      </c>
      <c r="G835" s="2">
        <v>73.9756</v>
      </c>
      <c r="H835" s="3">
        <f t="shared" si="53"/>
        <v>1.318619452362042</v>
      </c>
      <c r="I835" s="2">
        <v>59.268169999999998</v>
      </c>
      <c r="J835" s="3">
        <f t="shared" si="54"/>
        <v>0.24815056715940442</v>
      </c>
      <c r="K835" s="2">
        <v>31.90502</v>
      </c>
      <c r="L835" s="2">
        <v>73.9756</v>
      </c>
      <c r="M835" s="3">
        <f t="shared" si="55"/>
        <v>1.318619452362042</v>
      </c>
    </row>
    <row r="836" spans="1:13" x14ac:dyDescent="0.2">
      <c r="A836" s="1" t="s">
        <v>6</v>
      </c>
      <c r="B836" s="1" t="s">
        <v>70</v>
      </c>
      <c r="C836" s="2">
        <v>2.6654599999999999</v>
      </c>
      <c r="D836" s="2">
        <v>54.452800000000003</v>
      </c>
      <c r="E836" s="3">
        <f t="shared" si="52"/>
        <v>19.429044142474471</v>
      </c>
      <c r="F836" s="2">
        <v>535.36892999999998</v>
      </c>
      <c r="G836" s="2">
        <v>993.23598000000004</v>
      </c>
      <c r="H836" s="3">
        <f t="shared" si="53"/>
        <v>0.85523650018315434</v>
      </c>
      <c r="I836" s="2">
        <v>992.29278999999997</v>
      </c>
      <c r="J836" s="3">
        <f t="shared" si="54"/>
        <v>9.5051582507221788E-4</v>
      </c>
      <c r="K836" s="2">
        <v>535.36892999999998</v>
      </c>
      <c r="L836" s="2">
        <v>993.23598000000004</v>
      </c>
      <c r="M836" s="3">
        <f t="shared" si="55"/>
        <v>0.85523650018315434</v>
      </c>
    </row>
    <row r="837" spans="1:13" x14ac:dyDescent="0.2">
      <c r="A837" s="1" t="s">
        <v>5</v>
      </c>
      <c r="B837" s="1" t="s">
        <v>70</v>
      </c>
      <c r="C837" s="2">
        <v>0</v>
      </c>
      <c r="D837" s="2">
        <v>0</v>
      </c>
      <c r="E837" s="3" t="str">
        <f t="shared" si="52"/>
        <v/>
      </c>
      <c r="F837" s="2">
        <v>0</v>
      </c>
      <c r="G837" s="2">
        <v>0.17723</v>
      </c>
      <c r="H837" s="3" t="str">
        <f t="shared" si="53"/>
        <v/>
      </c>
      <c r="I837" s="2">
        <v>0.2099</v>
      </c>
      <c r="J837" s="3">
        <f t="shared" si="54"/>
        <v>-0.15564554549785614</v>
      </c>
      <c r="K837" s="2">
        <v>0</v>
      </c>
      <c r="L837" s="2">
        <v>0.17723</v>
      </c>
      <c r="M837" s="3" t="str">
        <f t="shared" si="55"/>
        <v/>
      </c>
    </row>
    <row r="838" spans="1:13" x14ac:dyDescent="0.2">
      <c r="A838" s="1" t="s">
        <v>4</v>
      </c>
      <c r="B838" s="1" t="s">
        <v>70</v>
      </c>
      <c r="C838" s="2">
        <v>0.46899999999999997</v>
      </c>
      <c r="D838" s="2">
        <v>4.6302500000000002</v>
      </c>
      <c r="E838" s="3">
        <f t="shared" si="52"/>
        <v>8.8726012793176974</v>
      </c>
      <c r="F838" s="2">
        <v>14.1518</v>
      </c>
      <c r="G838" s="2">
        <v>40.273330000000001</v>
      </c>
      <c r="H838" s="3">
        <f t="shared" si="53"/>
        <v>1.8458097203182637</v>
      </c>
      <c r="I838" s="2">
        <v>123.93644</v>
      </c>
      <c r="J838" s="3">
        <f t="shared" si="54"/>
        <v>-0.6750485168042587</v>
      </c>
      <c r="K838" s="2">
        <v>14.1518</v>
      </c>
      <c r="L838" s="2">
        <v>40.273330000000001</v>
      </c>
      <c r="M838" s="3">
        <f t="shared" si="55"/>
        <v>1.8458097203182637</v>
      </c>
    </row>
    <row r="839" spans="1:13" x14ac:dyDescent="0.2">
      <c r="A839" s="1" t="s">
        <v>3</v>
      </c>
      <c r="B839" s="1" t="s">
        <v>70</v>
      </c>
      <c r="C839" s="2">
        <v>0.49473</v>
      </c>
      <c r="D839" s="2">
        <v>0.18521000000000001</v>
      </c>
      <c r="E839" s="3">
        <f t="shared" si="52"/>
        <v>-0.6256341843025488</v>
      </c>
      <c r="F839" s="2">
        <v>18.42727</v>
      </c>
      <c r="G839" s="2">
        <v>34.194629999999997</v>
      </c>
      <c r="H839" s="3">
        <f t="shared" si="53"/>
        <v>0.85565360468479579</v>
      </c>
      <c r="I839" s="2">
        <v>54.87744</v>
      </c>
      <c r="J839" s="3">
        <f t="shared" si="54"/>
        <v>-0.37689094097683862</v>
      </c>
      <c r="K839" s="2">
        <v>18.42727</v>
      </c>
      <c r="L839" s="2">
        <v>34.194629999999997</v>
      </c>
      <c r="M839" s="3">
        <f t="shared" si="55"/>
        <v>0.85565360468479579</v>
      </c>
    </row>
    <row r="840" spans="1:13" x14ac:dyDescent="0.2">
      <c r="A840" s="1" t="s">
        <v>26</v>
      </c>
      <c r="B840" s="1" t="s">
        <v>70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1.1313599999999999</v>
      </c>
      <c r="H840" s="3" t="str">
        <f t="shared" si="53"/>
        <v/>
      </c>
      <c r="I840" s="2">
        <v>1.2213700000000001</v>
      </c>
      <c r="J840" s="3">
        <f t="shared" si="54"/>
        <v>-7.3695931617773547E-2</v>
      </c>
      <c r="K840" s="2">
        <v>0</v>
      </c>
      <c r="L840" s="2">
        <v>1.1313599999999999</v>
      </c>
      <c r="M840" s="3" t="str">
        <f t="shared" si="55"/>
        <v/>
      </c>
    </row>
    <row r="841" spans="1:13" x14ac:dyDescent="0.2">
      <c r="A841" s="1" t="s">
        <v>2</v>
      </c>
      <c r="B841" s="1" t="s">
        <v>70</v>
      </c>
      <c r="C841" s="2">
        <v>9.7317999999999998</v>
      </c>
      <c r="D841" s="2">
        <v>0</v>
      </c>
      <c r="E841" s="3">
        <f t="shared" si="52"/>
        <v>-1</v>
      </c>
      <c r="F841" s="2">
        <v>268.05459000000002</v>
      </c>
      <c r="G841" s="2">
        <v>244.37305000000001</v>
      </c>
      <c r="H841" s="3">
        <f t="shared" si="53"/>
        <v>-8.8345959679332564E-2</v>
      </c>
      <c r="I841" s="2">
        <v>277.55513999999999</v>
      </c>
      <c r="J841" s="3">
        <f t="shared" si="54"/>
        <v>-0.11955134392394962</v>
      </c>
      <c r="K841" s="2">
        <v>268.05459000000002</v>
      </c>
      <c r="L841" s="2">
        <v>244.37305000000001</v>
      </c>
      <c r="M841" s="3">
        <f t="shared" si="55"/>
        <v>-8.8345959679332564E-2</v>
      </c>
    </row>
    <row r="842" spans="1:13" x14ac:dyDescent="0.2">
      <c r="A842" s="1" t="s">
        <v>25</v>
      </c>
      <c r="B842" s="1" t="s">
        <v>70</v>
      </c>
      <c r="C842" s="2">
        <v>0</v>
      </c>
      <c r="D842" s="2">
        <v>10.018800000000001</v>
      </c>
      <c r="E842" s="3" t="str">
        <f t="shared" si="52"/>
        <v/>
      </c>
      <c r="F842" s="2">
        <v>63.507010000000001</v>
      </c>
      <c r="G842" s="2">
        <v>157.81934999999999</v>
      </c>
      <c r="H842" s="3">
        <f t="shared" si="53"/>
        <v>1.4850697584408397</v>
      </c>
      <c r="I842" s="2">
        <v>150.36795000000001</v>
      </c>
      <c r="J842" s="3">
        <f t="shared" si="54"/>
        <v>4.955444295144007E-2</v>
      </c>
      <c r="K842" s="2">
        <v>63.507010000000001</v>
      </c>
      <c r="L842" s="2">
        <v>157.81934999999999</v>
      </c>
      <c r="M842" s="3">
        <f t="shared" si="55"/>
        <v>1.4850697584408397</v>
      </c>
    </row>
    <row r="843" spans="1:13" x14ac:dyDescent="0.2">
      <c r="A843" s="1" t="s">
        <v>29</v>
      </c>
      <c r="B843" s="1" t="s">
        <v>70</v>
      </c>
      <c r="C843" s="2">
        <v>0</v>
      </c>
      <c r="D843" s="2">
        <v>0</v>
      </c>
      <c r="E843" s="3" t="str">
        <f t="shared" si="52"/>
        <v/>
      </c>
      <c r="F843" s="2">
        <v>6.9921800000000003</v>
      </c>
      <c r="G843" s="2">
        <v>4.7689000000000004</v>
      </c>
      <c r="H843" s="3">
        <f t="shared" si="53"/>
        <v>-0.31796664273516984</v>
      </c>
      <c r="I843" s="2">
        <v>7.12148</v>
      </c>
      <c r="J843" s="3">
        <f t="shared" si="54"/>
        <v>-0.33034987109421066</v>
      </c>
      <c r="K843" s="2">
        <v>6.9921800000000003</v>
      </c>
      <c r="L843" s="2">
        <v>4.7689000000000004</v>
      </c>
      <c r="M843" s="3">
        <f t="shared" si="55"/>
        <v>-0.31796664273516984</v>
      </c>
    </row>
    <row r="844" spans="1:13" x14ac:dyDescent="0.2">
      <c r="A844" s="6" t="s">
        <v>0</v>
      </c>
      <c r="B844" s="6" t="s">
        <v>70</v>
      </c>
      <c r="C844" s="5">
        <v>157.82106999999999</v>
      </c>
      <c r="D844" s="5">
        <v>276.80745999999999</v>
      </c>
      <c r="E844" s="4">
        <f t="shared" si="52"/>
        <v>0.75393222210443778</v>
      </c>
      <c r="F844" s="5">
        <v>4231.7395399999996</v>
      </c>
      <c r="G844" s="5">
        <v>7703.7308899999998</v>
      </c>
      <c r="H844" s="4">
        <f t="shared" si="53"/>
        <v>0.82046433084584414</v>
      </c>
      <c r="I844" s="5">
        <v>8253.3778399999992</v>
      </c>
      <c r="J844" s="4">
        <f t="shared" si="54"/>
        <v>-6.6596605735912751E-2</v>
      </c>
      <c r="K844" s="5">
        <v>4231.7395399999996</v>
      </c>
      <c r="L844" s="5">
        <v>7703.7308899999998</v>
      </c>
      <c r="M844" s="4">
        <f t="shared" si="55"/>
        <v>0.82046433084584414</v>
      </c>
    </row>
    <row r="845" spans="1:13" x14ac:dyDescent="0.2">
      <c r="A845" s="1" t="s">
        <v>22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10.078060000000001</v>
      </c>
      <c r="G845" s="2">
        <v>26.77674</v>
      </c>
      <c r="H845" s="3">
        <f t="shared" si="53"/>
        <v>1.656933973403611</v>
      </c>
      <c r="I845" s="2">
        <v>199.53417999999999</v>
      </c>
      <c r="J845" s="3">
        <f t="shared" si="54"/>
        <v>-0.86580374349898348</v>
      </c>
      <c r="K845" s="2">
        <v>10.078060000000001</v>
      </c>
      <c r="L845" s="2">
        <v>26.77674</v>
      </c>
      <c r="M845" s="3">
        <f t="shared" si="55"/>
        <v>1.656933973403611</v>
      </c>
    </row>
    <row r="846" spans="1:13" x14ac:dyDescent="0.2">
      <c r="A846" s="1" t="s">
        <v>21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940.17435</v>
      </c>
      <c r="G846" s="2">
        <v>3.75448</v>
      </c>
      <c r="H846" s="3">
        <f t="shared" si="53"/>
        <v>-0.99600661302874305</v>
      </c>
      <c r="I846" s="2">
        <v>672.64251000000002</v>
      </c>
      <c r="J846" s="3">
        <f t="shared" si="54"/>
        <v>-0.99441831293118832</v>
      </c>
      <c r="K846" s="2">
        <v>940.17435</v>
      </c>
      <c r="L846" s="2">
        <v>3.75448</v>
      </c>
      <c r="M846" s="3">
        <f t="shared" si="55"/>
        <v>-0.99600661302874305</v>
      </c>
    </row>
    <row r="847" spans="1:13" x14ac:dyDescent="0.2">
      <c r="A847" s="1" t="s">
        <v>20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45.107779999999998</v>
      </c>
      <c r="G847" s="2">
        <v>9.6967599999999994</v>
      </c>
      <c r="H847" s="3">
        <f t="shared" si="53"/>
        <v>-0.78503131832247119</v>
      </c>
      <c r="I847" s="2">
        <v>132.60118</v>
      </c>
      <c r="J847" s="3">
        <f t="shared" si="54"/>
        <v>-0.92687274728626101</v>
      </c>
      <c r="K847" s="2">
        <v>45.107779999999998</v>
      </c>
      <c r="L847" s="2">
        <v>9.6967599999999994</v>
      </c>
      <c r="M847" s="3">
        <f t="shared" si="55"/>
        <v>-0.78503131832247119</v>
      </c>
    </row>
    <row r="848" spans="1:13" x14ac:dyDescent="0.2">
      <c r="A848" s="1" t="s">
        <v>19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6.3259600000000002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6.3259600000000002</v>
      </c>
      <c r="L848" s="2">
        <v>0</v>
      </c>
      <c r="M848" s="3">
        <f t="shared" si="55"/>
        <v>-1</v>
      </c>
    </row>
    <row r="849" spans="1:13" x14ac:dyDescent="0.2">
      <c r="A849" s="1" t="s">
        <v>18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9.1931799999999999</v>
      </c>
      <c r="H849" s="3" t="str">
        <f t="shared" si="53"/>
        <v/>
      </c>
      <c r="I849" s="2">
        <v>0.36</v>
      </c>
      <c r="J849" s="3">
        <f t="shared" si="54"/>
        <v>24.53661111111111</v>
      </c>
      <c r="K849" s="2">
        <v>0</v>
      </c>
      <c r="L849" s="2">
        <v>9.1931799999999999</v>
      </c>
      <c r="M849" s="3" t="str">
        <f t="shared" si="55"/>
        <v/>
      </c>
    </row>
    <row r="850" spans="1:13" x14ac:dyDescent="0.2">
      <c r="A850" s="1" t="s">
        <v>17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0.68325999999999998</v>
      </c>
      <c r="G850" s="2">
        <v>12.373150000000001</v>
      </c>
      <c r="H850" s="3">
        <f t="shared" si="53"/>
        <v>17.108992184527121</v>
      </c>
      <c r="I850" s="2">
        <v>5.5450999999999997</v>
      </c>
      <c r="J850" s="3">
        <f t="shared" si="54"/>
        <v>1.2313664316243171</v>
      </c>
      <c r="K850" s="2">
        <v>0.68325999999999998</v>
      </c>
      <c r="L850" s="2">
        <v>12.373150000000001</v>
      </c>
      <c r="M850" s="3">
        <f t="shared" si="55"/>
        <v>17.108992184527121</v>
      </c>
    </row>
    <row r="851" spans="1:13" x14ac:dyDescent="0.2">
      <c r="A851" s="1" t="s">
        <v>16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</v>
      </c>
      <c r="L851" s="2">
        <v>0</v>
      </c>
      <c r="M851" s="3" t="str">
        <f t="shared" si="55"/>
        <v/>
      </c>
    </row>
    <row r="852" spans="1:13" x14ac:dyDescent="0.2">
      <c r="A852" s="1" t="s">
        <v>14</v>
      </c>
      <c r="B852" s="1" t="s">
        <v>69</v>
      </c>
      <c r="C852" s="2">
        <v>51.83511</v>
      </c>
      <c r="D852" s="2">
        <v>119.65819</v>
      </c>
      <c r="E852" s="3">
        <f t="shared" si="52"/>
        <v>1.3084390097754208</v>
      </c>
      <c r="F852" s="2">
        <v>766.61104999999998</v>
      </c>
      <c r="G852" s="2">
        <v>1642.5133599999999</v>
      </c>
      <c r="H852" s="3">
        <f t="shared" si="53"/>
        <v>1.1425641594913092</v>
      </c>
      <c r="I852" s="2">
        <v>734.01202999999998</v>
      </c>
      <c r="J852" s="3">
        <f t="shared" si="54"/>
        <v>1.237719945816147</v>
      </c>
      <c r="K852" s="2">
        <v>766.61104999999998</v>
      </c>
      <c r="L852" s="2">
        <v>1642.5133599999999</v>
      </c>
      <c r="M852" s="3">
        <f t="shared" si="55"/>
        <v>1.1425641594913092</v>
      </c>
    </row>
    <row r="853" spans="1:13" x14ac:dyDescent="0.2">
      <c r="A853" s="1" t="s">
        <v>13</v>
      </c>
      <c r="B853" s="1" t="s">
        <v>69</v>
      </c>
      <c r="C853" s="2">
        <v>20.545400000000001</v>
      </c>
      <c r="D853" s="2">
        <v>0</v>
      </c>
      <c r="E853" s="3">
        <f t="shared" si="52"/>
        <v>-1</v>
      </c>
      <c r="F853" s="2">
        <v>381.64467999999999</v>
      </c>
      <c r="G853" s="2">
        <v>1241.0966900000001</v>
      </c>
      <c r="H853" s="3">
        <f t="shared" si="53"/>
        <v>2.2519690566628627</v>
      </c>
      <c r="I853" s="2">
        <v>1638.7878000000001</v>
      </c>
      <c r="J853" s="3">
        <f t="shared" si="54"/>
        <v>-0.24267395083121801</v>
      </c>
      <c r="K853" s="2">
        <v>381.64467999999999</v>
      </c>
      <c r="L853" s="2">
        <v>1241.0966900000001</v>
      </c>
      <c r="M853" s="3">
        <f t="shared" si="55"/>
        <v>2.2519690566628627</v>
      </c>
    </row>
    <row r="854" spans="1:13" x14ac:dyDescent="0.2">
      <c r="A854" s="1" t="s">
        <v>12</v>
      </c>
      <c r="B854" s="1" t="s">
        <v>69</v>
      </c>
      <c r="C854" s="2">
        <v>7.7976000000000001</v>
      </c>
      <c r="D854" s="2">
        <v>0.3175</v>
      </c>
      <c r="E854" s="3">
        <f t="shared" si="52"/>
        <v>-0.95928234328511341</v>
      </c>
      <c r="F854" s="2">
        <v>125.78276</v>
      </c>
      <c r="G854" s="2">
        <v>225.74892</v>
      </c>
      <c r="H854" s="3">
        <f t="shared" si="53"/>
        <v>0.7947524764125069</v>
      </c>
      <c r="I854" s="2">
        <v>387.95102000000003</v>
      </c>
      <c r="J854" s="3">
        <f t="shared" si="54"/>
        <v>-0.41809942914958698</v>
      </c>
      <c r="K854" s="2">
        <v>125.78276</v>
      </c>
      <c r="L854" s="2">
        <v>225.74892</v>
      </c>
      <c r="M854" s="3">
        <f t="shared" si="55"/>
        <v>0.7947524764125069</v>
      </c>
    </row>
    <row r="855" spans="1:13" x14ac:dyDescent="0.2">
      <c r="A855" s="1" t="s">
        <v>11</v>
      </c>
      <c r="B855" s="1" t="s">
        <v>69</v>
      </c>
      <c r="C855" s="2">
        <v>29.296859999999999</v>
      </c>
      <c r="D855" s="2">
        <v>50.818330000000003</v>
      </c>
      <c r="E855" s="3">
        <f t="shared" si="52"/>
        <v>0.73459988544847477</v>
      </c>
      <c r="F855" s="2">
        <v>798.16772000000003</v>
      </c>
      <c r="G855" s="2">
        <v>2201.57926</v>
      </c>
      <c r="H855" s="3">
        <f t="shared" si="53"/>
        <v>1.7582915280011573</v>
      </c>
      <c r="I855" s="2">
        <v>2033.6746599999999</v>
      </c>
      <c r="J855" s="3">
        <f t="shared" si="54"/>
        <v>8.256217344026906E-2</v>
      </c>
      <c r="K855" s="2">
        <v>798.16772000000003</v>
      </c>
      <c r="L855" s="2">
        <v>2201.57926</v>
      </c>
      <c r="M855" s="3">
        <f t="shared" si="55"/>
        <v>1.7582915280011573</v>
      </c>
    </row>
    <row r="856" spans="1:13" x14ac:dyDescent="0.2">
      <c r="A856" s="1" t="s">
        <v>10</v>
      </c>
      <c r="B856" s="1" t="s">
        <v>69</v>
      </c>
      <c r="C856" s="2">
        <v>0</v>
      </c>
      <c r="D856" s="2">
        <v>581.43741</v>
      </c>
      <c r="E856" s="3" t="str">
        <f t="shared" si="52"/>
        <v/>
      </c>
      <c r="F856" s="2">
        <v>2806.40985</v>
      </c>
      <c r="G856" s="2">
        <v>4472.5282299999999</v>
      </c>
      <c r="H856" s="3">
        <f t="shared" si="53"/>
        <v>0.59368319990752605</v>
      </c>
      <c r="I856" s="2">
        <v>2210.3633599999998</v>
      </c>
      <c r="J856" s="3">
        <f t="shared" si="54"/>
        <v>1.0234357440669846</v>
      </c>
      <c r="K856" s="2">
        <v>2806.40985</v>
      </c>
      <c r="L856" s="2">
        <v>4472.5282299999999</v>
      </c>
      <c r="M856" s="3">
        <f t="shared" si="55"/>
        <v>0.59368319990752605</v>
      </c>
    </row>
    <row r="857" spans="1:13" x14ac:dyDescent="0.2">
      <c r="A857" s="1" t="s">
        <v>27</v>
      </c>
      <c r="B857" s="1" t="s">
        <v>69</v>
      </c>
      <c r="C857" s="2">
        <v>0</v>
      </c>
      <c r="D857" s="2">
        <v>4.4272</v>
      </c>
      <c r="E857" s="3" t="str">
        <f t="shared" si="52"/>
        <v/>
      </c>
      <c r="F857" s="2">
        <v>17.043189999999999</v>
      </c>
      <c r="G857" s="2">
        <v>26.466830000000002</v>
      </c>
      <c r="H857" s="3">
        <f t="shared" si="53"/>
        <v>0.55292700486235291</v>
      </c>
      <c r="I857" s="2">
        <v>39.720860000000002</v>
      </c>
      <c r="J857" s="3">
        <f t="shared" si="54"/>
        <v>-0.33367933121286897</v>
      </c>
      <c r="K857" s="2">
        <v>17.043189999999999</v>
      </c>
      <c r="L857" s="2">
        <v>26.466830000000002</v>
      </c>
      <c r="M857" s="3">
        <f t="shared" si="55"/>
        <v>0.55292700486235291</v>
      </c>
    </row>
    <row r="858" spans="1:13" x14ac:dyDescent="0.2">
      <c r="A858" s="1" t="s">
        <v>9</v>
      </c>
      <c r="B858" s="1" t="s">
        <v>69</v>
      </c>
      <c r="C858" s="2">
        <v>152.56494000000001</v>
      </c>
      <c r="D858" s="2">
        <v>152.76515000000001</v>
      </c>
      <c r="E858" s="3">
        <f t="shared" si="52"/>
        <v>1.3122936370570937E-3</v>
      </c>
      <c r="F858" s="2">
        <v>3523.2819800000002</v>
      </c>
      <c r="G858" s="2">
        <v>4683.4131699999998</v>
      </c>
      <c r="H858" s="3">
        <f t="shared" si="53"/>
        <v>0.32927571411698353</v>
      </c>
      <c r="I858" s="2">
        <v>5471.9997899999998</v>
      </c>
      <c r="J858" s="3">
        <f t="shared" si="54"/>
        <v>-0.14411305743123948</v>
      </c>
      <c r="K858" s="2">
        <v>3523.2819800000002</v>
      </c>
      <c r="L858" s="2">
        <v>4683.4131699999998</v>
      </c>
      <c r="M858" s="3">
        <f t="shared" si="55"/>
        <v>0.32927571411698353</v>
      </c>
    </row>
    <row r="859" spans="1:13" x14ac:dyDescent="0.2">
      <c r="A859" s="1" t="s">
        <v>8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93.095820000000003</v>
      </c>
      <c r="G859" s="2">
        <v>512.36733000000004</v>
      </c>
      <c r="H859" s="3">
        <f t="shared" si="53"/>
        <v>4.5036555884034319</v>
      </c>
      <c r="I859" s="2">
        <v>1360.87734</v>
      </c>
      <c r="J859" s="3">
        <f t="shared" si="54"/>
        <v>-0.62350219601716639</v>
      </c>
      <c r="K859" s="2">
        <v>93.095820000000003</v>
      </c>
      <c r="L859" s="2">
        <v>512.36733000000004</v>
      </c>
      <c r="M859" s="3">
        <f t="shared" si="55"/>
        <v>4.5036555884034319</v>
      </c>
    </row>
    <row r="860" spans="1:13" x14ac:dyDescent="0.2">
      <c r="A860" s="1" t="s">
        <v>7</v>
      </c>
      <c r="B860" s="1" t="s">
        <v>69</v>
      </c>
      <c r="C860" s="2">
        <v>62.006860000000003</v>
      </c>
      <c r="D860" s="2">
        <v>1.3754</v>
      </c>
      <c r="E860" s="3">
        <f t="shared" si="52"/>
        <v>-0.97781858329868665</v>
      </c>
      <c r="F860" s="2">
        <v>470.34217999999998</v>
      </c>
      <c r="G860" s="2">
        <v>385.62414999999999</v>
      </c>
      <c r="H860" s="3">
        <f t="shared" si="53"/>
        <v>-0.1801199926402518</v>
      </c>
      <c r="I860" s="2">
        <v>301.51006999999998</v>
      </c>
      <c r="J860" s="3">
        <f t="shared" si="54"/>
        <v>0.27897602226021845</v>
      </c>
      <c r="K860" s="2">
        <v>470.34217999999998</v>
      </c>
      <c r="L860" s="2">
        <v>385.62414999999999</v>
      </c>
      <c r="M860" s="3">
        <f t="shared" si="55"/>
        <v>-0.1801199926402518</v>
      </c>
    </row>
    <row r="861" spans="1:13" x14ac:dyDescent="0.2">
      <c r="A861" s="1" t="s">
        <v>6</v>
      </c>
      <c r="B861" s="1" t="s">
        <v>69</v>
      </c>
      <c r="C861" s="2">
        <v>12.75446</v>
      </c>
      <c r="D861" s="2">
        <v>111.32743000000001</v>
      </c>
      <c r="E861" s="3">
        <f t="shared" si="52"/>
        <v>7.7285098702728305</v>
      </c>
      <c r="F861" s="2">
        <v>877.25382000000002</v>
      </c>
      <c r="G861" s="2">
        <v>1566.5687600000001</v>
      </c>
      <c r="H861" s="3">
        <f t="shared" si="53"/>
        <v>0.78576453505782395</v>
      </c>
      <c r="I861" s="2">
        <v>873.54785000000004</v>
      </c>
      <c r="J861" s="3">
        <f t="shared" si="54"/>
        <v>0.79334052507827701</v>
      </c>
      <c r="K861" s="2">
        <v>877.25382000000002</v>
      </c>
      <c r="L861" s="2">
        <v>1566.5687600000001</v>
      </c>
      <c r="M861" s="3">
        <f t="shared" si="55"/>
        <v>0.78576453505782395</v>
      </c>
    </row>
    <row r="862" spans="1:13" x14ac:dyDescent="0.2">
      <c r="A862" s="1" t="s">
        <v>5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0</v>
      </c>
      <c r="M862" s="3" t="str">
        <f t="shared" si="55"/>
        <v/>
      </c>
    </row>
    <row r="863" spans="1:13" x14ac:dyDescent="0.2">
      <c r="A863" s="1" t="s">
        <v>4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10.055</v>
      </c>
      <c r="G863" s="2">
        <v>0.40290999999999999</v>
      </c>
      <c r="H863" s="3">
        <f t="shared" si="53"/>
        <v>-0.95992938836399799</v>
      </c>
      <c r="I863" s="2">
        <v>6.8036099999999999</v>
      </c>
      <c r="J863" s="3">
        <f t="shared" si="54"/>
        <v>-0.94077996828154464</v>
      </c>
      <c r="K863" s="2">
        <v>10.055</v>
      </c>
      <c r="L863" s="2">
        <v>0.40290999999999999</v>
      </c>
      <c r="M863" s="3">
        <f t="shared" si="55"/>
        <v>-0.95992938836399799</v>
      </c>
    </row>
    <row r="864" spans="1:13" x14ac:dyDescent="0.2">
      <c r="A864" s="1" t="s">
        <v>3</v>
      </c>
      <c r="B864" s="1" t="s">
        <v>69</v>
      </c>
      <c r="C864" s="2">
        <v>0</v>
      </c>
      <c r="D864" s="2">
        <v>0</v>
      </c>
      <c r="E864" s="3" t="str">
        <f t="shared" si="52"/>
        <v/>
      </c>
      <c r="F864" s="2">
        <v>363.79442999999998</v>
      </c>
      <c r="G864" s="2">
        <v>422.27762000000001</v>
      </c>
      <c r="H864" s="3">
        <f t="shared" si="53"/>
        <v>0.16075889342231009</v>
      </c>
      <c r="I864" s="2">
        <v>608.82575999999995</v>
      </c>
      <c r="J864" s="3">
        <f t="shared" si="54"/>
        <v>-0.30640645034467651</v>
      </c>
      <c r="K864" s="2">
        <v>363.79442999999998</v>
      </c>
      <c r="L864" s="2">
        <v>422.27762000000001</v>
      </c>
      <c r="M864" s="3">
        <f t="shared" si="55"/>
        <v>0.16075889342231009</v>
      </c>
    </row>
    <row r="865" spans="1:13" x14ac:dyDescent="0.2">
      <c r="A865" s="1" t="s">
        <v>26</v>
      </c>
      <c r="B865" s="1" t="s">
        <v>69</v>
      </c>
      <c r="C865" s="2">
        <v>0</v>
      </c>
      <c r="D865" s="2">
        <v>0</v>
      </c>
      <c r="E865" s="3" t="str">
        <f t="shared" si="52"/>
        <v/>
      </c>
      <c r="F865" s="2">
        <v>0.60363</v>
      </c>
      <c r="G865" s="2">
        <v>80.099869999999996</v>
      </c>
      <c r="H865" s="3">
        <f t="shared" si="53"/>
        <v>131.69696668488973</v>
      </c>
      <c r="I865" s="2">
        <v>1995.82168</v>
      </c>
      <c r="J865" s="3">
        <f t="shared" si="54"/>
        <v>-0.95986621911031655</v>
      </c>
      <c r="K865" s="2">
        <v>0.60363</v>
      </c>
      <c r="L865" s="2">
        <v>80.099869999999996</v>
      </c>
      <c r="M865" s="3">
        <f t="shared" si="55"/>
        <v>131.69696668488973</v>
      </c>
    </row>
    <row r="866" spans="1:13" x14ac:dyDescent="0.2">
      <c r="A866" s="1" t="s">
        <v>2</v>
      </c>
      <c r="B866" s="1" t="s">
        <v>69</v>
      </c>
      <c r="C866" s="2">
        <v>0</v>
      </c>
      <c r="D866" s="2">
        <v>0</v>
      </c>
      <c r="E866" s="3" t="str">
        <f t="shared" si="52"/>
        <v/>
      </c>
      <c r="F866" s="2">
        <v>892.60518000000002</v>
      </c>
      <c r="G866" s="2">
        <v>939.87599999999998</v>
      </c>
      <c r="H866" s="3">
        <f t="shared" si="53"/>
        <v>5.2958263137123929E-2</v>
      </c>
      <c r="I866" s="2">
        <v>1295.94769</v>
      </c>
      <c r="J866" s="3">
        <f t="shared" si="54"/>
        <v>-0.27475776433537991</v>
      </c>
      <c r="K866" s="2">
        <v>892.60518000000002</v>
      </c>
      <c r="L866" s="2">
        <v>939.87599999999998</v>
      </c>
      <c r="M866" s="3">
        <f t="shared" si="55"/>
        <v>5.2958263137123929E-2</v>
      </c>
    </row>
    <row r="867" spans="1:13" x14ac:dyDescent="0.2">
      <c r="A867" s="1" t="s">
        <v>25</v>
      </c>
      <c r="B867" s="1" t="s">
        <v>69</v>
      </c>
      <c r="C867" s="2">
        <v>40.779769999999999</v>
      </c>
      <c r="D867" s="2">
        <v>45.23592</v>
      </c>
      <c r="E867" s="3">
        <f t="shared" si="52"/>
        <v>0.10927354421076929</v>
      </c>
      <c r="F867" s="2">
        <v>792.56593999999996</v>
      </c>
      <c r="G867" s="2">
        <v>947.73039000000006</v>
      </c>
      <c r="H867" s="3">
        <f t="shared" si="53"/>
        <v>0.19577481464822988</v>
      </c>
      <c r="I867" s="2">
        <v>1044.9960000000001</v>
      </c>
      <c r="J867" s="3">
        <f t="shared" si="54"/>
        <v>-9.3077495033473845E-2</v>
      </c>
      <c r="K867" s="2">
        <v>792.56593999999996</v>
      </c>
      <c r="L867" s="2">
        <v>947.73039000000006</v>
      </c>
      <c r="M867" s="3">
        <f t="shared" si="55"/>
        <v>0.19577481464822988</v>
      </c>
    </row>
    <row r="868" spans="1:13" x14ac:dyDescent="0.2">
      <c r="A868" s="6" t="s">
        <v>0</v>
      </c>
      <c r="B868" s="6" t="s">
        <v>69</v>
      </c>
      <c r="C868" s="5">
        <v>377.58100000000002</v>
      </c>
      <c r="D868" s="5">
        <v>1067.3625300000001</v>
      </c>
      <c r="E868" s="4">
        <f t="shared" si="52"/>
        <v>1.826843856020298</v>
      </c>
      <c r="F868" s="5">
        <v>12921.62664</v>
      </c>
      <c r="G868" s="5">
        <v>19410.087800000001</v>
      </c>
      <c r="H868" s="4">
        <f t="shared" si="53"/>
        <v>0.5021396563118774</v>
      </c>
      <c r="I868" s="5">
        <v>21015.522489999999</v>
      </c>
      <c r="J868" s="4">
        <f t="shared" si="54"/>
        <v>-7.6392803974487222E-2</v>
      </c>
      <c r="K868" s="5">
        <v>12921.62664</v>
      </c>
      <c r="L868" s="5">
        <v>19410.087800000001</v>
      </c>
      <c r="M868" s="4">
        <f t="shared" si="55"/>
        <v>0.5021396563118774</v>
      </c>
    </row>
    <row r="869" spans="1:13" x14ac:dyDescent="0.2">
      <c r="A869" s="1" t="s">
        <v>22</v>
      </c>
      <c r="B869" s="1" t="s">
        <v>68</v>
      </c>
      <c r="C869" s="2">
        <v>9046.1057500000006</v>
      </c>
      <c r="D869" s="2">
        <v>14714.285809999999</v>
      </c>
      <c r="E869" s="3">
        <f t="shared" si="52"/>
        <v>0.62658786185425686</v>
      </c>
      <c r="F869" s="2">
        <v>495969.69714</v>
      </c>
      <c r="G869" s="2">
        <v>643663.88989999995</v>
      </c>
      <c r="H869" s="3">
        <f t="shared" si="53"/>
        <v>0.2977887431665196</v>
      </c>
      <c r="I869" s="2">
        <v>669474.23961000005</v>
      </c>
      <c r="J869" s="3">
        <f t="shared" si="54"/>
        <v>-3.8553163337600282E-2</v>
      </c>
      <c r="K869" s="2">
        <v>495969.69714</v>
      </c>
      <c r="L869" s="2">
        <v>643663.88989999995</v>
      </c>
      <c r="M869" s="3">
        <f t="shared" si="55"/>
        <v>0.2977887431665196</v>
      </c>
    </row>
    <row r="870" spans="1:13" x14ac:dyDescent="0.2">
      <c r="A870" s="1" t="s">
        <v>21</v>
      </c>
      <c r="B870" s="1" t="s">
        <v>68</v>
      </c>
      <c r="C870" s="2">
        <v>5379.2112299999999</v>
      </c>
      <c r="D870" s="2">
        <v>5546.2898100000002</v>
      </c>
      <c r="E870" s="3">
        <f t="shared" si="52"/>
        <v>3.1060051902814134E-2</v>
      </c>
      <c r="F870" s="2">
        <v>105865.52005000001</v>
      </c>
      <c r="G870" s="2">
        <v>116704.99237000001</v>
      </c>
      <c r="H870" s="3">
        <f t="shared" si="53"/>
        <v>0.10238907167206612</v>
      </c>
      <c r="I870" s="2">
        <v>134376.10399</v>
      </c>
      <c r="J870" s="3">
        <f t="shared" si="54"/>
        <v>-0.13150486652980387</v>
      </c>
      <c r="K870" s="2">
        <v>105865.52005000001</v>
      </c>
      <c r="L870" s="2">
        <v>116704.99237000001</v>
      </c>
      <c r="M870" s="3">
        <f t="shared" si="55"/>
        <v>0.10238907167206612</v>
      </c>
    </row>
    <row r="871" spans="1:13" x14ac:dyDescent="0.2">
      <c r="A871" s="1" t="s">
        <v>20</v>
      </c>
      <c r="B871" s="1" t="s">
        <v>68</v>
      </c>
      <c r="C871" s="2">
        <v>16777.98561</v>
      </c>
      <c r="D871" s="2">
        <v>18162.533370000001</v>
      </c>
      <c r="E871" s="3">
        <f t="shared" si="52"/>
        <v>8.2521691947022857E-2</v>
      </c>
      <c r="F871" s="2">
        <v>243947.01159000001</v>
      </c>
      <c r="G871" s="2">
        <v>305154.52606</v>
      </c>
      <c r="H871" s="3">
        <f t="shared" si="53"/>
        <v>0.25090495706859084</v>
      </c>
      <c r="I871" s="2">
        <v>338768.01812000002</v>
      </c>
      <c r="J871" s="3">
        <f t="shared" si="54"/>
        <v>-9.922274318142188E-2</v>
      </c>
      <c r="K871" s="2">
        <v>243947.01159000001</v>
      </c>
      <c r="L871" s="2">
        <v>305154.52606</v>
      </c>
      <c r="M871" s="3">
        <f t="shared" si="55"/>
        <v>0.25090495706859084</v>
      </c>
    </row>
    <row r="872" spans="1:13" x14ac:dyDescent="0.2">
      <c r="A872" s="1" t="s">
        <v>19</v>
      </c>
      <c r="B872" s="1" t="s">
        <v>68</v>
      </c>
      <c r="C872" s="2">
        <v>1453.3835799999999</v>
      </c>
      <c r="D872" s="2">
        <v>4495.8001700000004</v>
      </c>
      <c r="E872" s="3">
        <f t="shared" ref="E872:E933" si="56">IF(C872=0,"",(D872/C872-1))</f>
        <v>2.0933335369042774</v>
      </c>
      <c r="F872" s="2">
        <v>58191.837240000001</v>
      </c>
      <c r="G872" s="2">
        <v>86192.501080000002</v>
      </c>
      <c r="H872" s="3">
        <f t="shared" ref="H872:H933" si="57">IF(F872=0,"",(G872/F872-1))</f>
        <v>0.48117854957074391</v>
      </c>
      <c r="I872" s="2">
        <v>80021.941879999998</v>
      </c>
      <c r="J872" s="3">
        <f t="shared" ref="J872:J933" si="58">IF(I872=0,"",(G872/I872-1))</f>
        <v>7.7110840539877268E-2</v>
      </c>
      <c r="K872" s="2">
        <v>58191.837240000001</v>
      </c>
      <c r="L872" s="2">
        <v>86192.501080000002</v>
      </c>
      <c r="M872" s="3">
        <f t="shared" ref="M872:M933" si="59">IF(K872=0,"",(L872/K872-1))</f>
        <v>0.48117854957074391</v>
      </c>
    </row>
    <row r="873" spans="1:13" x14ac:dyDescent="0.2">
      <c r="A873" s="1" t="s">
        <v>18</v>
      </c>
      <c r="B873" s="1" t="s">
        <v>68</v>
      </c>
      <c r="C873" s="2">
        <v>82.404219999999995</v>
      </c>
      <c r="D873" s="2">
        <v>149.90380999999999</v>
      </c>
      <c r="E873" s="3">
        <f t="shared" si="56"/>
        <v>0.8191278310746708</v>
      </c>
      <c r="F873" s="2">
        <v>2607.0120400000001</v>
      </c>
      <c r="G873" s="2">
        <v>3608.5333599999999</v>
      </c>
      <c r="H873" s="3">
        <f t="shared" si="57"/>
        <v>0.38416443983895054</v>
      </c>
      <c r="I873" s="2">
        <v>4371.1665400000002</v>
      </c>
      <c r="J873" s="3">
        <f t="shared" si="58"/>
        <v>-0.17446902858109825</v>
      </c>
      <c r="K873" s="2">
        <v>2607.0120400000001</v>
      </c>
      <c r="L873" s="2">
        <v>3608.5333599999999</v>
      </c>
      <c r="M873" s="3">
        <f t="shared" si="59"/>
        <v>0.38416443983895054</v>
      </c>
    </row>
    <row r="874" spans="1:13" x14ac:dyDescent="0.2">
      <c r="A874" s="1" t="s">
        <v>17</v>
      </c>
      <c r="B874" s="1" t="s">
        <v>68</v>
      </c>
      <c r="C874" s="2">
        <v>22039.80903</v>
      </c>
      <c r="D874" s="2">
        <v>23390.313699999999</v>
      </c>
      <c r="E874" s="3">
        <f t="shared" si="56"/>
        <v>6.1275697450995592E-2</v>
      </c>
      <c r="F874" s="2">
        <v>354923.24852000002</v>
      </c>
      <c r="G874" s="2">
        <v>430446.90262000001</v>
      </c>
      <c r="H874" s="3">
        <f t="shared" si="57"/>
        <v>0.21278869280873325</v>
      </c>
      <c r="I874" s="2">
        <v>541043.08299000002</v>
      </c>
      <c r="J874" s="3">
        <f t="shared" si="58"/>
        <v>-0.2044128902985054</v>
      </c>
      <c r="K874" s="2">
        <v>354923.24852000002</v>
      </c>
      <c r="L874" s="2">
        <v>430446.90262000001</v>
      </c>
      <c r="M874" s="3">
        <f t="shared" si="59"/>
        <v>0.21278869280873325</v>
      </c>
    </row>
    <row r="875" spans="1:13" x14ac:dyDescent="0.2">
      <c r="A875" s="1" t="s">
        <v>16</v>
      </c>
      <c r="B875" s="1" t="s">
        <v>68</v>
      </c>
      <c r="C875" s="2">
        <v>1483.4830300000001</v>
      </c>
      <c r="D875" s="2">
        <v>2344.27115</v>
      </c>
      <c r="E875" s="3">
        <f t="shared" si="56"/>
        <v>0.58024803964221938</v>
      </c>
      <c r="F875" s="2">
        <v>45438.506909999996</v>
      </c>
      <c r="G875" s="2">
        <v>51577.604729999999</v>
      </c>
      <c r="H875" s="3">
        <f t="shared" si="57"/>
        <v>0.13510782456297932</v>
      </c>
      <c r="I875" s="2">
        <v>50468.396189999999</v>
      </c>
      <c r="J875" s="3">
        <f t="shared" si="58"/>
        <v>2.1978279948190238E-2</v>
      </c>
      <c r="K875" s="2">
        <v>45438.506909999996</v>
      </c>
      <c r="L875" s="2">
        <v>51577.604729999999</v>
      </c>
      <c r="M875" s="3">
        <f t="shared" si="59"/>
        <v>0.13510782456297932</v>
      </c>
    </row>
    <row r="876" spans="1:13" x14ac:dyDescent="0.2">
      <c r="A876" s="1" t="s">
        <v>15</v>
      </c>
      <c r="B876" s="1" t="s">
        <v>68</v>
      </c>
      <c r="C876" s="2">
        <v>2.1358299999999999</v>
      </c>
      <c r="D876" s="2">
        <v>7643.9159300000001</v>
      </c>
      <c r="E876" s="3">
        <f t="shared" si="56"/>
        <v>3577.8971641001394</v>
      </c>
      <c r="F876" s="2">
        <v>53330.97941</v>
      </c>
      <c r="G876" s="2">
        <v>13914.925429999999</v>
      </c>
      <c r="H876" s="3">
        <f t="shared" si="57"/>
        <v>-0.73908363236639085</v>
      </c>
      <c r="I876" s="2">
        <v>46848.542399999998</v>
      </c>
      <c r="J876" s="3">
        <f t="shared" si="58"/>
        <v>-0.70298061119613409</v>
      </c>
      <c r="K876" s="2">
        <v>53330.97941</v>
      </c>
      <c r="L876" s="2">
        <v>13914.925429999999</v>
      </c>
      <c r="M876" s="3">
        <f t="shared" si="59"/>
        <v>-0.73908363236639085</v>
      </c>
    </row>
    <row r="877" spans="1:13" x14ac:dyDescent="0.2">
      <c r="A877" s="1" t="s">
        <v>14</v>
      </c>
      <c r="B877" s="1" t="s">
        <v>68</v>
      </c>
      <c r="C877" s="2">
        <v>931.56280000000004</v>
      </c>
      <c r="D877" s="2">
        <v>3189.9988699999999</v>
      </c>
      <c r="E877" s="3">
        <f t="shared" si="56"/>
        <v>2.4243519277497985</v>
      </c>
      <c r="F877" s="2">
        <v>31130.16287</v>
      </c>
      <c r="G877" s="2">
        <v>41199.261870000002</v>
      </c>
      <c r="H877" s="3">
        <f t="shared" si="57"/>
        <v>0.32345153612105082</v>
      </c>
      <c r="I877" s="2">
        <v>45570.997360000001</v>
      </c>
      <c r="J877" s="3">
        <f t="shared" si="58"/>
        <v>-9.5932407523678598E-2</v>
      </c>
      <c r="K877" s="2">
        <v>31130.16287</v>
      </c>
      <c r="L877" s="2">
        <v>41199.261870000002</v>
      </c>
      <c r="M877" s="3">
        <f t="shared" si="59"/>
        <v>0.32345153612105082</v>
      </c>
    </row>
    <row r="878" spans="1:13" x14ac:dyDescent="0.2">
      <c r="A878" s="1" t="s">
        <v>13</v>
      </c>
      <c r="B878" s="1" t="s">
        <v>68</v>
      </c>
      <c r="C878" s="2">
        <v>23105.704539999999</v>
      </c>
      <c r="D878" s="2">
        <v>45386.173089999997</v>
      </c>
      <c r="E878" s="3">
        <f t="shared" si="56"/>
        <v>0.9642843182482761</v>
      </c>
      <c r="F878" s="2">
        <v>901786.00438000006</v>
      </c>
      <c r="G878" s="2">
        <v>1057790.1100699999</v>
      </c>
      <c r="H878" s="3">
        <f t="shared" si="57"/>
        <v>0.17299459620384838</v>
      </c>
      <c r="I878" s="2">
        <v>1051206.41603</v>
      </c>
      <c r="J878" s="3">
        <f t="shared" si="58"/>
        <v>6.2629888284586599E-3</v>
      </c>
      <c r="K878" s="2">
        <v>901786.00438000006</v>
      </c>
      <c r="L878" s="2">
        <v>1057790.1100699999</v>
      </c>
      <c r="M878" s="3">
        <f t="shared" si="59"/>
        <v>0.17299459620384838</v>
      </c>
    </row>
    <row r="879" spans="1:13" x14ac:dyDescent="0.2">
      <c r="A879" s="1" t="s">
        <v>12</v>
      </c>
      <c r="B879" s="1" t="s">
        <v>68</v>
      </c>
      <c r="C879" s="2">
        <v>6367.4931299999998</v>
      </c>
      <c r="D879" s="2">
        <v>9293.5144299999993</v>
      </c>
      <c r="E879" s="3">
        <f t="shared" si="56"/>
        <v>0.45952484600482002</v>
      </c>
      <c r="F879" s="2">
        <v>147615.83343999999</v>
      </c>
      <c r="G879" s="2">
        <v>172441.90742</v>
      </c>
      <c r="H879" s="3">
        <f t="shared" si="57"/>
        <v>0.16818029205580332</v>
      </c>
      <c r="I879" s="2">
        <v>181302.92970000001</v>
      </c>
      <c r="J879" s="3">
        <f t="shared" si="58"/>
        <v>-4.8874126273978247E-2</v>
      </c>
      <c r="K879" s="2">
        <v>147615.83343999999</v>
      </c>
      <c r="L879" s="2">
        <v>172441.90742</v>
      </c>
      <c r="M879" s="3">
        <f t="shared" si="59"/>
        <v>0.16818029205580332</v>
      </c>
    </row>
    <row r="880" spans="1:13" x14ac:dyDescent="0.2">
      <c r="A880" s="1" t="s">
        <v>11</v>
      </c>
      <c r="B880" s="1" t="s">
        <v>68</v>
      </c>
      <c r="C880" s="2">
        <v>5079.5924400000004</v>
      </c>
      <c r="D880" s="2">
        <v>7036.0387300000002</v>
      </c>
      <c r="E880" s="3">
        <f t="shared" si="56"/>
        <v>0.38515812304028074</v>
      </c>
      <c r="F880" s="2">
        <v>112810.19663999999</v>
      </c>
      <c r="G880" s="2">
        <v>136386.6084</v>
      </c>
      <c r="H880" s="3">
        <f t="shared" si="57"/>
        <v>0.20899185057922609</v>
      </c>
      <c r="I880" s="2">
        <v>152583.43627000001</v>
      </c>
      <c r="J880" s="3">
        <f t="shared" si="58"/>
        <v>-0.1061506298844872</v>
      </c>
      <c r="K880" s="2">
        <v>112810.19663999999</v>
      </c>
      <c r="L880" s="2">
        <v>136386.6084</v>
      </c>
      <c r="M880" s="3">
        <f t="shared" si="59"/>
        <v>0.20899185057922609</v>
      </c>
    </row>
    <row r="881" spans="1:13" x14ac:dyDescent="0.2">
      <c r="A881" s="1" t="s">
        <v>10</v>
      </c>
      <c r="B881" s="1" t="s">
        <v>68</v>
      </c>
      <c r="C881" s="2">
        <v>19481.01568</v>
      </c>
      <c r="D881" s="2">
        <v>30821.063239999999</v>
      </c>
      <c r="E881" s="3">
        <f t="shared" si="56"/>
        <v>0.58210761421654977</v>
      </c>
      <c r="F881" s="2">
        <v>460797.62751999998</v>
      </c>
      <c r="G881" s="2">
        <v>589237.74332999997</v>
      </c>
      <c r="H881" s="3">
        <f t="shared" si="57"/>
        <v>0.27873432530731801</v>
      </c>
      <c r="I881" s="2">
        <v>637614.41027999995</v>
      </c>
      <c r="J881" s="3">
        <f t="shared" si="58"/>
        <v>-7.5871351352859162E-2</v>
      </c>
      <c r="K881" s="2">
        <v>460797.62751999998</v>
      </c>
      <c r="L881" s="2">
        <v>589237.74332999997</v>
      </c>
      <c r="M881" s="3">
        <f t="shared" si="59"/>
        <v>0.27873432530731801</v>
      </c>
    </row>
    <row r="882" spans="1:13" x14ac:dyDescent="0.2">
      <c r="A882" s="1" t="s">
        <v>27</v>
      </c>
      <c r="B882" s="1" t="s">
        <v>68</v>
      </c>
      <c r="C882" s="2">
        <v>728.43619999999999</v>
      </c>
      <c r="D882" s="2">
        <v>314.44941999999998</v>
      </c>
      <c r="E882" s="3">
        <f t="shared" si="56"/>
        <v>-0.56832263415793993</v>
      </c>
      <c r="F882" s="2">
        <v>13449.51391</v>
      </c>
      <c r="G882" s="2">
        <v>15226.51016</v>
      </c>
      <c r="H882" s="3">
        <f t="shared" si="57"/>
        <v>0.13212345530783565</v>
      </c>
      <c r="I882" s="2">
        <v>21374.921040000001</v>
      </c>
      <c r="J882" s="3">
        <f t="shared" si="58"/>
        <v>-0.28764601602476847</v>
      </c>
      <c r="K882" s="2">
        <v>13449.51391</v>
      </c>
      <c r="L882" s="2">
        <v>15226.51016</v>
      </c>
      <c r="M882" s="3">
        <f t="shared" si="59"/>
        <v>0.13212345530783565</v>
      </c>
    </row>
    <row r="883" spans="1:13" x14ac:dyDescent="0.2">
      <c r="A883" s="1" t="s">
        <v>9</v>
      </c>
      <c r="B883" s="1" t="s">
        <v>68</v>
      </c>
      <c r="C883" s="2">
        <v>2488.1619700000001</v>
      </c>
      <c r="D883" s="2">
        <v>5696.2462299999997</v>
      </c>
      <c r="E883" s="3">
        <f t="shared" si="56"/>
        <v>1.2893389974929965</v>
      </c>
      <c r="F883" s="2">
        <v>85259.040420000005</v>
      </c>
      <c r="G883" s="2">
        <v>136563.33324000001</v>
      </c>
      <c r="H883" s="3">
        <f t="shared" si="57"/>
        <v>0.60174607369806932</v>
      </c>
      <c r="I883" s="2">
        <v>129122.45865</v>
      </c>
      <c r="J883" s="3">
        <f t="shared" si="58"/>
        <v>5.762649401038189E-2</v>
      </c>
      <c r="K883" s="2">
        <v>85259.040420000005</v>
      </c>
      <c r="L883" s="2">
        <v>136563.33324000001</v>
      </c>
      <c r="M883" s="3">
        <f t="shared" si="59"/>
        <v>0.60174607369806932</v>
      </c>
    </row>
    <row r="884" spans="1:13" x14ac:dyDescent="0.2">
      <c r="A884" s="1" t="s">
        <v>8</v>
      </c>
      <c r="B884" s="1" t="s">
        <v>68</v>
      </c>
      <c r="C884" s="2">
        <v>6920.7196400000003</v>
      </c>
      <c r="D884" s="2">
        <v>12031.677799999999</v>
      </c>
      <c r="E884" s="3">
        <f t="shared" si="56"/>
        <v>0.73850096895414752</v>
      </c>
      <c r="F884" s="2">
        <v>149177.07615000001</v>
      </c>
      <c r="G884" s="2">
        <v>191008.63787000001</v>
      </c>
      <c r="H884" s="3">
        <f t="shared" si="57"/>
        <v>0.28041548205394284</v>
      </c>
      <c r="I884" s="2">
        <v>242574.42421999999</v>
      </c>
      <c r="J884" s="3">
        <f t="shared" si="58"/>
        <v>-0.21257717715216751</v>
      </c>
      <c r="K884" s="2">
        <v>149177.07615000001</v>
      </c>
      <c r="L884" s="2">
        <v>191008.63787000001</v>
      </c>
      <c r="M884" s="3">
        <f t="shared" si="59"/>
        <v>0.28041548205394284</v>
      </c>
    </row>
    <row r="885" spans="1:13" x14ac:dyDescent="0.2">
      <c r="A885" s="1" t="s">
        <v>7</v>
      </c>
      <c r="B885" s="1" t="s">
        <v>68</v>
      </c>
      <c r="C885" s="2">
        <v>987.37388999999996</v>
      </c>
      <c r="D885" s="2">
        <v>1542.9348500000001</v>
      </c>
      <c r="E885" s="3">
        <f t="shared" si="56"/>
        <v>0.56266523312663264</v>
      </c>
      <c r="F885" s="2">
        <v>23882.590029999999</v>
      </c>
      <c r="G885" s="2">
        <v>30820.832399999999</v>
      </c>
      <c r="H885" s="3">
        <f t="shared" si="57"/>
        <v>0.2905146536152301</v>
      </c>
      <c r="I885" s="2">
        <v>29738.009839999999</v>
      </c>
      <c r="J885" s="3">
        <f t="shared" si="58"/>
        <v>3.6412072153648944E-2</v>
      </c>
      <c r="K885" s="2">
        <v>23882.590029999999</v>
      </c>
      <c r="L885" s="2">
        <v>30820.832399999999</v>
      </c>
      <c r="M885" s="3">
        <f t="shared" si="59"/>
        <v>0.2905146536152301</v>
      </c>
    </row>
    <row r="886" spans="1:13" x14ac:dyDescent="0.2">
      <c r="A886" s="1" t="s">
        <v>6</v>
      </c>
      <c r="B886" s="1" t="s">
        <v>68</v>
      </c>
      <c r="C886" s="2">
        <v>6607.3025100000004</v>
      </c>
      <c r="D886" s="2">
        <v>9703.4609500000006</v>
      </c>
      <c r="E886" s="3">
        <f t="shared" si="56"/>
        <v>0.46859644087947161</v>
      </c>
      <c r="F886" s="2">
        <v>120473.81213999999</v>
      </c>
      <c r="G886" s="2">
        <v>150547.45269000001</v>
      </c>
      <c r="H886" s="3">
        <f t="shared" si="57"/>
        <v>0.24962803131897315</v>
      </c>
      <c r="I886" s="2">
        <v>175383.80997</v>
      </c>
      <c r="J886" s="3">
        <f t="shared" si="58"/>
        <v>-0.14161145937158248</v>
      </c>
      <c r="K886" s="2">
        <v>120473.81213999999</v>
      </c>
      <c r="L886" s="2">
        <v>150547.45269000001</v>
      </c>
      <c r="M886" s="3">
        <f t="shared" si="59"/>
        <v>0.24962803131897315</v>
      </c>
    </row>
    <row r="887" spans="1:13" x14ac:dyDescent="0.2">
      <c r="A887" s="1" t="s">
        <v>5</v>
      </c>
      <c r="B887" s="1" t="s">
        <v>68</v>
      </c>
      <c r="C887" s="2">
        <v>7277.9131900000002</v>
      </c>
      <c r="D887" s="2">
        <v>5393.1831300000003</v>
      </c>
      <c r="E887" s="3">
        <f t="shared" si="56"/>
        <v>-0.25896572421194264</v>
      </c>
      <c r="F887" s="2">
        <v>183658.95391000001</v>
      </c>
      <c r="G887" s="2">
        <v>124384.10174</v>
      </c>
      <c r="H887" s="3">
        <f t="shared" si="57"/>
        <v>-0.32274414564642995</v>
      </c>
      <c r="I887" s="2">
        <v>263839.08984999999</v>
      </c>
      <c r="J887" s="3">
        <f t="shared" si="58"/>
        <v>-0.52856075340952735</v>
      </c>
      <c r="K887" s="2">
        <v>183658.95391000001</v>
      </c>
      <c r="L887" s="2">
        <v>124384.10174</v>
      </c>
      <c r="M887" s="3">
        <f t="shared" si="59"/>
        <v>-0.32274414564642995</v>
      </c>
    </row>
    <row r="888" spans="1:13" x14ac:dyDescent="0.2">
      <c r="A888" s="1" t="s">
        <v>4</v>
      </c>
      <c r="B888" s="1" t="s">
        <v>68</v>
      </c>
      <c r="C888" s="2">
        <v>15199.507240000001</v>
      </c>
      <c r="D888" s="2">
        <v>18274.260289999998</v>
      </c>
      <c r="E888" s="3">
        <f t="shared" si="56"/>
        <v>0.20229294288621924</v>
      </c>
      <c r="F888" s="2">
        <v>339027.27399000002</v>
      </c>
      <c r="G888" s="2">
        <v>444916.87702000001</v>
      </c>
      <c r="H888" s="3">
        <f t="shared" si="57"/>
        <v>0.31233358243951592</v>
      </c>
      <c r="I888" s="2">
        <v>506789.93349000002</v>
      </c>
      <c r="J888" s="3">
        <f t="shared" si="58"/>
        <v>-0.12208817180702913</v>
      </c>
      <c r="K888" s="2">
        <v>339027.27399000002</v>
      </c>
      <c r="L888" s="2">
        <v>444916.87702000001</v>
      </c>
      <c r="M888" s="3">
        <f t="shared" si="59"/>
        <v>0.31233358243951592</v>
      </c>
    </row>
    <row r="889" spans="1:13" x14ac:dyDescent="0.2">
      <c r="A889" s="1" t="s">
        <v>3</v>
      </c>
      <c r="B889" s="1" t="s">
        <v>68</v>
      </c>
      <c r="C889" s="2">
        <v>963.49645999999996</v>
      </c>
      <c r="D889" s="2">
        <v>1123.7523100000001</v>
      </c>
      <c r="E889" s="3">
        <f t="shared" si="56"/>
        <v>0.16632738847841755</v>
      </c>
      <c r="F889" s="2">
        <v>25496.99813</v>
      </c>
      <c r="G889" s="2">
        <v>36834.262759999998</v>
      </c>
      <c r="H889" s="3">
        <f t="shared" si="57"/>
        <v>0.4446509574262576</v>
      </c>
      <c r="I889" s="2">
        <v>38352.141940000001</v>
      </c>
      <c r="J889" s="3">
        <f t="shared" si="58"/>
        <v>-3.9577429140063347E-2</v>
      </c>
      <c r="K889" s="2">
        <v>25496.99813</v>
      </c>
      <c r="L889" s="2">
        <v>36834.262759999998</v>
      </c>
      <c r="M889" s="3">
        <f t="shared" si="59"/>
        <v>0.4446509574262576</v>
      </c>
    </row>
    <row r="890" spans="1:13" x14ac:dyDescent="0.2">
      <c r="A890" s="1" t="s">
        <v>26</v>
      </c>
      <c r="B890" s="1" t="s">
        <v>68</v>
      </c>
      <c r="C890" s="2">
        <v>0</v>
      </c>
      <c r="D890" s="2">
        <v>0</v>
      </c>
      <c r="E890" s="3" t="str">
        <f t="shared" si="56"/>
        <v/>
      </c>
      <c r="F890" s="2">
        <v>311.45330999999999</v>
      </c>
      <c r="G890" s="2">
        <v>278.0659</v>
      </c>
      <c r="H890" s="3">
        <f t="shared" si="57"/>
        <v>-0.10719876439906828</v>
      </c>
      <c r="I890" s="2">
        <v>1092.5669700000001</v>
      </c>
      <c r="J890" s="3">
        <f t="shared" si="58"/>
        <v>-0.74549303828945157</v>
      </c>
      <c r="K890" s="2">
        <v>311.45330999999999</v>
      </c>
      <c r="L890" s="2">
        <v>278.0659</v>
      </c>
      <c r="M890" s="3">
        <f t="shared" si="59"/>
        <v>-0.10719876439906828</v>
      </c>
    </row>
    <row r="891" spans="1:13" x14ac:dyDescent="0.2">
      <c r="A891" s="1" t="s">
        <v>2</v>
      </c>
      <c r="B891" s="1" t="s">
        <v>68</v>
      </c>
      <c r="C891" s="2">
        <v>9743.2025300000005</v>
      </c>
      <c r="D891" s="2">
        <v>14042.155119999999</v>
      </c>
      <c r="E891" s="3">
        <f t="shared" si="56"/>
        <v>0.44122582659687337</v>
      </c>
      <c r="F891" s="2">
        <v>266151.62001999997</v>
      </c>
      <c r="G891" s="2">
        <v>297475.19647999998</v>
      </c>
      <c r="H891" s="3">
        <f t="shared" si="57"/>
        <v>0.11769072251991619</v>
      </c>
      <c r="I891" s="2">
        <v>294259.87712999998</v>
      </c>
      <c r="J891" s="3">
        <f t="shared" si="58"/>
        <v>1.0926801782696005E-2</v>
      </c>
      <c r="K891" s="2">
        <v>266151.62001999997</v>
      </c>
      <c r="L891" s="2">
        <v>297475.19647999998</v>
      </c>
      <c r="M891" s="3">
        <f t="shared" si="59"/>
        <v>0.11769072251991619</v>
      </c>
    </row>
    <row r="892" spans="1:13" x14ac:dyDescent="0.2">
      <c r="A892" s="1" t="s">
        <v>33</v>
      </c>
      <c r="B892" s="1" t="s">
        <v>68</v>
      </c>
      <c r="C892" s="2">
        <v>845.56856000000005</v>
      </c>
      <c r="D892" s="2">
        <v>749.58510000000001</v>
      </c>
      <c r="E892" s="3">
        <f t="shared" si="56"/>
        <v>-0.11351351568700718</v>
      </c>
      <c r="F892" s="2">
        <v>29845.547890000002</v>
      </c>
      <c r="G892" s="2">
        <v>32209.3102</v>
      </c>
      <c r="H892" s="3">
        <f t="shared" si="57"/>
        <v>7.9199829693593848E-2</v>
      </c>
      <c r="I892" s="2">
        <v>29094.370470000002</v>
      </c>
      <c r="J892" s="3">
        <f t="shared" si="58"/>
        <v>0.107063314300335</v>
      </c>
      <c r="K892" s="2">
        <v>29845.547890000002</v>
      </c>
      <c r="L892" s="2">
        <v>32209.3102</v>
      </c>
      <c r="M892" s="3">
        <f t="shared" si="59"/>
        <v>7.9199829693593848E-2</v>
      </c>
    </row>
    <row r="893" spans="1:13" x14ac:dyDescent="0.2">
      <c r="A893" s="1" t="s">
        <v>25</v>
      </c>
      <c r="B893" s="1" t="s">
        <v>68</v>
      </c>
      <c r="C893" s="2">
        <v>56.81653</v>
      </c>
      <c r="D893" s="2">
        <v>13.250780000000001</v>
      </c>
      <c r="E893" s="3">
        <f t="shared" si="56"/>
        <v>-0.766779491813386</v>
      </c>
      <c r="F893" s="2">
        <v>3128.2127300000002</v>
      </c>
      <c r="G893" s="2">
        <v>3068.5681399999999</v>
      </c>
      <c r="H893" s="3">
        <f t="shared" si="57"/>
        <v>-1.9066666863158055E-2</v>
      </c>
      <c r="I893" s="2">
        <v>5360.1049999999996</v>
      </c>
      <c r="J893" s="3">
        <f t="shared" si="58"/>
        <v>-0.42751715871237594</v>
      </c>
      <c r="K893" s="2">
        <v>3128.2127300000002</v>
      </c>
      <c r="L893" s="2">
        <v>3068.5681399999999</v>
      </c>
      <c r="M893" s="3">
        <f t="shared" si="59"/>
        <v>-1.9066666863158055E-2</v>
      </c>
    </row>
    <row r="894" spans="1:13" x14ac:dyDescent="0.2">
      <c r="A894" s="1" t="s">
        <v>29</v>
      </c>
      <c r="B894" s="1" t="s">
        <v>68</v>
      </c>
      <c r="C894" s="2">
        <v>857.37815999999998</v>
      </c>
      <c r="D894" s="2">
        <v>324.51395000000002</v>
      </c>
      <c r="E894" s="3">
        <f t="shared" si="56"/>
        <v>-0.62150429630724435</v>
      </c>
      <c r="F894" s="2">
        <v>5711.1532200000001</v>
      </c>
      <c r="G894" s="2">
        <v>11239.030140000001</v>
      </c>
      <c r="H894" s="3">
        <f t="shared" si="57"/>
        <v>0.96790905567755026</v>
      </c>
      <c r="I894" s="2">
        <v>6942.5511800000004</v>
      </c>
      <c r="J894" s="3">
        <f t="shared" si="58"/>
        <v>0.61886169055220419</v>
      </c>
      <c r="K894" s="2">
        <v>5711.1532200000001</v>
      </c>
      <c r="L894" s="2">
        <v>11239.030140000001</v>
      </c>
      <c r="M894" s="3">
        <f t="shared" si="59"/>
        <v>0.96790905567755026</v>
      </c>
    </row>
    <row r="895" spans="1:13" x14ac:dyDescent="0.2">
      <c r="A895" s="6" t="s">
        <v>0</v>
      </c>
      <c r="B895" s="6" t="s">
        <v>68</v>
      </c>
      <c r="C895" s="5">
        <v>165656.65442000001</v>
      </c>
      <c r="D895" s="5">
        <v>241423.23629999999</v>
      </c>
      <c r="E895" s="4">
        <f t="shared" si="56"/>
        <v>0.45737119432524631</v>
      </c>
      <c r="F895" s="5">
        <v>4279575.6103499997</v>
      </c>
      <c r="G895" s="5">
        <v>5137158.0090500005</v>
      </c>
      <c r="H895" s="4">
        <f t="shared" si="57"/>
        <v>0.20038958924477668</v>
      </c>
      <c r="I895" s="5">
        <v>5740038.7506600004</v>
      </c>
      <c r="J895" s="4">
        <f t="shared" si="58"/>
        <v>-0.10503077902404045</v>
      </c>
      <c r="K895" s="5">
        <v>4279575.6103499997</v>
      </c>
      <c r="L895" s="5">
        <v>5137158.0090500005</v>
      </c>
      <c r="M895" s="4">
        <f t="shared" si="59"/>
        <v>0.20038958924477668</v>
      </c>
    </row>
    <row r="896" spans="1:13" x14ac:dyDescent="0.2">
      <c r="A896" s="1" t="s">
        <v>22</v>
      </c>
      <c r="B896" s="1" t="s">
        <v>67</v>
      </c>
      <c r="C896" s="2">
        <v>407.24459999999999</v>
      </c>
      <c r="D896" s="2">
        <v>1804.2993200000001</v>
      </c>
      <c r="E896" s="3">
        <f t="shared" si="56"/>
        <v>3.4305052049800047</v>
      </c>
      <c r="F896" s="2">
        <v>53097.060039999997</v>
      </c>
      <c r="G896" s="2">
        <v>79328.631609999997</v>
      </c>
      <c r="H896" s="3">
        <f t="shared" si="57"/>
        <v>0.49403058380706533</v>
      </c>
      <c r="I896" s="2">
        <v>32553.927110000001</v>
      </c>
      <c r="J896" s="3">
        <f t="shared" si="58"/>
        <v>1.4368375385847569</v>
      </c>
      <c r="K896" s="2">
        <v>53097.060039999997</v>
      </c>
      <c r="L896" s="2">
        <v>79328.631609999997</v>
      </c>
      <c r="M896" s="3">
        <f t="shared" si="59"/>
        <v>0.49403058380706533</v>
      </c>
    </row>
    <row r="897" spans="1:13" x14ac:dyDescent="0.2">
      <c r="A897" s="1" t="s">
        <v>21</v>
      </c>
      <c r="B897" s="1" t="s">
        <v>67</v>
      </c>
      <c r="C897" s="2">
        <v>615.21302000000003</v>
      </c>
      <c r="D897" s="2">
        <v>802.53232000000003</v>
      </c>
      <c r="E897" s="3">
        <f t="shared" si="56"/>
        <v>0.30447876411978414</v>
      </c>
      <c r="F897" s="2">
        <v>13263.129059999999</v>
      </c>
      <c r="G897" s="2">
        <v>14819.39537</v>
      </c>
      <c r="H897" s="3">
        <f t="shared" si="57"/>
        <v>0.11733779434398417</v>
      </c>
      <c r="I897" s="2">
        <v>15631.073350000001</v>
      </c>
      <c r="J897" s="3">
        <f t="shared" si="58"/>
        <v>-5.1927206905468259E-2</v>
      </c>
      <c r="K897" s="2">
        <v>13263.129059999999</v>
      </c>
      <c r="L897" s="2">
        <v>14819.39537</v>
      </c>
      <c r="M897" s="3">
        <f t="shared" si="59"/>
        <v>0.11733779434398417</v>
      </c>
    </row>
    <row r="898" spans="1:13" x14ac:dyDescent="0.2">
      <c r="A898" s="1" t="s">
        <v>20</v>
      </c>
      <c r="B898" s="1" t="s">
        <v>67</v>
      </c>
      <c r="C898" s="2">
        <v>768.28363999999999</v>
      </c>
      <c r="D898" s="2">
        <v>1434.1362200000001</v>
      </c>
      <c r="E898" s="3">
        <f t="shared" si="56"/>
        <v>0.866675463764919</v>
      </c>
      <c r="F898" s="2">
        <v>18333.259020000001</v>
      </c>
      <c r="G898" s="2">
        <v>20882.734130000001</v>
      </c>
      <c r="H898" s="3">
        <f t="shared" si="57"/>
        <v>0.13906284241218336</v>
      </c>
      <c r="I898" s="2">
        <v>19765.154490000001</v>
      </c>
      <c r="J898" s="3">
        <f t="shared" si="58"/>
        <v>5.6542924598207867E-2</v>
      </c>
      <c r="K898" s="2">
        <v>18333.259020000001</v>
      </c>
      <c r="L898" s="2">
        <v>20882.734130000001</v>
      </c>
      <c r="M898" s="3">
        <f t="shared" si="59"/>
        <v>0.13906284241218336</v>
      </c>
    </row>
    <row r="899" spans="1:13" x14ac:dyDescent="0.2">
      <c r="A899" s="1" t="s">
        <v>19</v>
      </c>
      <c r="B899" s="1" t="s">
        <v>67</v>
      </c>
      <c r="C899" s="2">
        <v>985.89513999999997</v>
      </c>
      <c r="D899" s="2">
        <v>808.26368000000002</v>
      </c>
      <c r="E899" s="3">
        <f t="shared" si="56"/>
        <v>-0.18017277172093571</v>
      </c>
      <c r="F899" s="2">
        <v>9711.8746200000005</v>
      </c>
      <c r="G899" s="2">
        <v>13274.59035</v>
      </c>
      <c r="H899" s="3">
        <f t="shared" si="57"/>
        <v>0.3668411989857423</v>
      </c>
      <c r="I899" s="2">
        <v>11713.279060000001</v>
      </c>
      <c r="J899" s="3">
        <f t="shared" si="58"/>
        <v>0.13329412558194442</v>
      </c>
      <c r="K899" s="2">
        <v>9711.8746200000005</v>
      </c>
      <c r="L899" s="2">
        <v>13274.59035</v>
      </c>
      <c r="M899" s="3">
        <f t="shared" si="59"/>
        <v>0.3668411989857423</v>
      </c>
    </row>
    <row r="900" spans="1:13" x14ac:dyDescent="0.2">
      <c r="A900" s="1" t="s">
        <v>18</v>
      </c>
      <c r="B900" s="1" t="s">
        <v>67</v>
      </c>
      <c r="C900" s="2">
        <v>1.06E-2</v>
      </c>
      <c r="D900" s="2">
        <v>0</v>
      </c>
      <c r="E900" s="3">
        <f t="shared" si="56"/>
        <v>-1</v>
      </c>
      <c r="F900" s="2">
        <v>797.31500000000005</v>
      </c>
      <c r="G900" s="2">
        <v>747.10218999999995</v>
      </c>
      <c r="H900" s="3">
        <f t="shared" si="57"/>
        <v>-6.2977380332741917E-2</v>
      </c>
      <c r="I900" s="2">
        <v>520.51080999999999</v>
      </c>
      <c r="J900" s="3">
        <f t="shared" si="58"/>
        <v>0.43532502235640402</v>
      </c>
      <c r="K900" s="2">
        <v>797.31500000000005</v>
      </c>
      <c r="L900" s="2">
        <v>747.10218999999995</v>
      </c>
      <c r="M900" s="3">
        <f t="shared" si="59"/>
        <v>-6.2977380332741917E-2</v>
      </c>
    </row>
    <row r="901" spans="1:13" x14ac:dyDescent="0.2">
      <c r="A901" s="1" t="s">
        <v>17</v>
      </c>
      <c r="B901" s="1" t="s">
        <v>67</v>
      </c>
      <c r="C901" s="2">
        <v>3277.9785000000002</v>
      </c>
      <c r="D901" s="2">
        <v>5088.6396299999997</v>
      </c>
      <c r="E901" s="3">
        <f t="shared" si="56"/>
        <v>0.55237126479017462</v>
      </c>
      <c r="F901" s="2">
        <v>17029.080099999999</v>
      </c>
      <c r="G901" s="2">
        <v>24663.187730000001</v>
      </c>
      <c r="H901" s="3">
        <f t="shared" si="57"/>
        <v>0.44829829827390388</v>
      </c>
      <c r="I901" s="2">
        <v>35514.15223</v>
      </c>
      <c r="J901" s="3">
        <f t="shared" si="58"/>
        <v>-0.30553916730789432</v>
      </c>
      <c r="K901" s="2">
        <v>17029.080099999999</v>
      </c>
      <c r="L901" s="2">
        <v>24663.187730000001</v>
      </c>
      <c r="M901" s="3">
        <f t="shared" si="59"/>
        <v>0.44829829827390388</v>
      </c>
    </row>
    <row r="902" spans="1:13" x14ac:dyDescent="0.2">
      <c r="A902" s="1" t="s">
        <v>16</v>
      </c>
      <c r="B902" s="1" t="s">
        <v>67</v>
      </c>
      <c r="C902" s="2">
        <v>372.00594999999998</v>
      </c>
      <c r="D902" s="2">
        <v>273.04687999999999</v>
      </c>
      <c r="E902" s="3">
        <f t="shared" si="56"/>
        <v>-0.26601475057052182</v>
      </c>
      <c r="F902" s="2">
        <v>3750.83752</v>
      </c>
      <c r="G902" s="2">
        <v>2788.6719199999998</v>
      </c>
      <c r="H902" s="3">
        <f t="shared" si="57"/>
        <v>-0.25652020245334439</v>
      </c>
      <c r="I902" s="2">
        <v>2550.3614400000001</v>
      </c>
      <c r="J902" s="3">
        <f t="shared" si="58"/>
        <v>9.3441845638945864E-2</v>
      </c>
      <c r="K902" s="2">
        <v>3750.83752</v>
      </c>
      <c r="L902" s="2">
        <v>2788.6719199999998</v>
      </c>
      <c r="M902" s="3">
        <f t="shared" si="59"/>
        <v>-0.25652020245334439</v>
      </c>
    </row>
    <row r="903" spans="1:13" x14ac:dyDescent="0.2">
      <c r="A903" s="1" t="s">
        <v>15</v>
      </c>
      <c r="B903" s="1" t="s">
        <v>67</v>
      </c>
      <c r="C903" s="2">
        <v>298.16296999999997</v>
      </c>
      <c r="D903" s="2">
        <v>108.24012999999999</v>
      </c>
      <c r="E903" s="3">
        <f t="shared" si="56"/>
        <v>-0.63697661718354892</v>
      </c>
      <c r="F903" s="2">
        <v>11110.80755</v>
      </c>
      <c r="G903" s="2">
        <v>2291.1061100000002</v>
      </c>
      <c r="H903" s="3">
        <f t="shared" si="57"/>
        <v>-0.79379481647128336</v>
      </c>
      <c r="I903" s="2">
        <v>2023.2315000000001</v>
      </c>
      <c r="J903" s="3">
        <f t="shared" si="58"/>
        <v>0.1323993868225164</v>
      </c>
      <c r="K903" s="2">
        <v>11110.80755</v>
      </c>
      <c r="L903" s="2">
        <v>2291.1061100000002</v>
      </c>
      <c r="M903" s="3">
        <f t="shared" si="59"/>
        <v>-0.79379481647128336</v>
      </c>
    </row>
    <row r="904" spans="1:13" x14ac:dyDescent="0.2">
      <c r="A904" s="1" t="s">
        <v>14</v>
      </c>
      <c r="B904" s="1" t="s">
        <v>67</v>
      </c>
      <c r="C904" s="2">
        <v>0.66700000000000004</v>
      </c>
      <c r="D904" s="2">
        <v>0.11298</v>
      </c>
      <c r="E904" s="3">
        <f t="shared" si="56"/>
        <v>-0.83061469265367316</v>
      </c>
      <c r="F904" s="2">
        <v>142.85971000000001</v>
      </c>
      <c r="G904" s="2">
        <v>2086.5666099999999</v>
      </c>
      <c r="H904" s="3">
        <f t="shared" si="57"/>
        <v>13.605703805502614</v>
      </c>
      <c r="I904" s="2">
        <v>2501.4323399999998</v>
      </c>
      <c r="J904" s="3">
        <f t="shared" si="58"/>
        <v>-0.16585126983686471</v>
      </c>
      <c r="K904" s="2">
        <v>142.85971000000001</v>
      </c>
      <c r="L904" s="2">
        <v>2086.5666099999999</v>
      </c>
      <c r="M904" s="3">
        <f t="shared" si="59"/>
        <v>13.605703805502614</v>
      </c>
    </row>
    <row r="905" spans="1:13" x14ac:dyDescent="0.2">
      <c r="A905" s="1" t="s">
        <v>13</v>
      </c>
      <c r="B905" s="1" t="s">
        <v>67</v>
      </c>
      <c r="C905" s="2">
        <v>2994.0960300000002</v>
      </c>
      <c r="D905" s="2">
        <v>5624.9160599999996</v>
      </c>
      <c r="E905" s="3">
        <f t="shared" si="56"/>
        <v>0.87866922224268107</v>
      </c>
      <c r="F905" s="2">
        <v>92751.133149999994</v>
      </c>
      <c r="G905" s="2">
        <v>113508.94971</v>
      </c>
      <c r="H905" s="3">
        <f t="shared" si="57"/>
        <v>0.22380121789380003</v>
      </c>
      <c r="I905" s="2">
        <v>109630.15066</v>
      </c>
      <c r="J905" s="3">
        <f t="shared" si="58"/>
        <v>3.5380769128279921E-2</v>
      </c>
      <c r="K905" s="2">
        <v>92751.133149999994</v>
      </c>
      <c r="L905" s="2">
        <v>113508.94971</v>
      </c>
      <c r="M905" s="3">
        <f t="shared" si="59"/>
        <v>0.22380121789380003</v>
      </c>
    </row>
    <row r="906" spans="1:13" x14ac:dyDescent="0.2">
      <c r="A906" s="1" t="s">
        <v>12</v>
      </c>
      <c r="B906" s="1" t="s">
        <v>67</v>
      </c>
      <c r="C906" s="2">
        <v>504.63722000000001</v>
      </c>
      <c r="D906" s="2">
        <v>829.76978999999994</v>
      </c>
      <c r="E906" s="3">
        <f t="shared" si="56"/>
        <v>0.64428971370760157</v>
      </c>
      <c r="F906" s="2">
        <v>28187.678619999999</v>
      </c>
      <c r="G906" s="2">
        <v>19949.84562</v>
      </c>
      <c r="H906" s="3">
        <f t="shared" si="57"/>
        <v>-0.29224942965523282</v>
      </c>
      <c r="I906" s="2">
        <v>28521.670730000002</v>
      </c>
      <c r="J906" s="3">
        <f t="shared" si="58"/>
        <v>-0.30053727185707546</v>
      </c>
      <c r="K906" s="2">
        <v>28187.678619999999</v>
      </c>
      <c r="L906" s="2">
        <v>19949.84562</v>
      </c>
      <c r="M906" s="3">
        <f t="shared" si="59"/>
        <v>-0.29224942965523282</v>
      </c>
    </row>
    <row r="907" spans="1:13" x14ac:dyDescent="0.2">
      <c r="A907" s="1" t="s">
        <v>11</v>
      </c>
      <c r="B907" s="1" t="s">
        <v>67</v>
      </c>
      <c r="C907" s="2">
        <v>407.84692000000001</v>
      </c>
      <c r="D907" s="2">
        <v>1208.13942</v>
      </c>
      <c r="E907" s="3">
        <f t="shared" si="56"/>
        <v>1.9622374492861194</v>
      </c>
      <c r="F907" s="2">
        <v>21373.745299999999</v>
      </c>
      <c r="G907" s="2">
        <v>23956.832330000001</v>
      </c>
      <c r="H907" s="3">
        <f t="shared" si="57"/>
        <v>0.12085327085843045</v>
      </c>
      <c r="I907" s="2">
        <v>33626.10267</v>
      </c>
      <c r="J907" s="3">
        <f t="shared" si="58"/>
        <v>-0.28755251344148702</v>
      </c>
      <c r="K907" s="2">
        <v>21373.745299999999</v>
      </c>
      <c r="L907" s="2">
        <v>23956.832330000001</v>
      </c>
      <c r="M907" s="3">
        <f t="shared" si="59"/>
        <v>0.12085327085843045</v>
      </c>
    </row>
    <row r="908" spans="1:13" x14ac:dyDescent="0.2">
      <c r="A908" s="1" t="s">
        <v>10</v>
      </c>
      <c r="B908" s="1" t="s">
        <v>67</v>
      </c>
      <c r="C908" s="2">
        <v>4075.2668899999999</v>
      </c>
      <c r="D908" s="2">
        <v>6731.4694600000003</v>
      </c>
      <c r="E908" s="3">
        <f t="shared" si="56"/>
        <v>0.65178616313887616</v>
      </c>
      <c r="F908" s="2">
        <v>105741.13025</v>
      </c>
      <c r="G908" s="2">
        <v>121238.15</v>
      </c>
      <c r="H908" s="3">
        <f t="shared" si="57"/>
        <v>0.14655621434498523</v>
      </c>
      <c r="I908" s="2">
        <v>130659.53913</v>
      </c>
      <c r="J908" s="3">
        <f t="shared" si="58"/>
        <v>-7.2106401053704805E-2</v>
      </c>
      <c r="K908" s="2">
        <v>105741.13025</v>
      </c>
      <c r="L908" s="2">
        <v>121238.15</v>
      </c>
      <c r="M908" s="3">
        <f t="shared" si="59"/>
        <v>0.14655621434498523</v>
      </c>
    </row>
    <row r="909" spans="1:13" x14ac:dyDescent="0.2">
      <c r="A909" s="1" t="s">
        <v>27</v>
      </c>
      <c r="B909" s="1" t="s">
        <v>67</v>
      </c>
      <c r="C909" s="2">
        <v>293.58325000000002</v>
      </c>
      <c r="D909" s="2">
        <v>1641.77349</v>
      </c>
      <c r="E909" s="3">
        <f t="shared" si="56"/>
        <v>4.5921905967046825</v>
      </c>
      <c r="F909" s="2">
        <v>28637.429329999999</v>
      </c>
      <c r="G909" s="2">
        <v>34984.004099999998</v>
      </c>
      <c r="H909" s="3">
        <f t="shared" si="57"/>
        <v>0.22161817308620835</v>
      </c>
      <c r="I909" s="2">
        <v>41046.965360000002</v>
      </c>
      <c r="J909" s="3">
        <f t="shared" si="58"/>
        <v>-0.14770790500162823</v>
      </c>
      <c r="K909" s="2">
        <v>28637.429329999999</v>
      </c>
      <c r="L909" s="2">
        <v>34984.004099999998</v>
      </c>
      <c r="M909" s="3">
        <f t="shared" si="59"/>
        <v>0.22161817308620835</v>
      </c>
    </row>
    <row r="910" spans="1:13" x14ac:dyDescent="0.2">
      <c r="A910" s="1" t="s">
        <v>9</v>
      </c>
      <c r="B910" s="1" t="s">
        <v>67</v>
      </c>
      <c r="C910" s="2">
        <v>198.02068</v>
      </c>
      <c r="D910" s="2">
        <v>743.35436000000004</v>
      </c>
      <c r="E910" s="3">
        <f t="shared" si="56"/>
        <v>2.7539228731059811</v>
      </c>
      <c r="F910" s="2">
        <v>14809.63629</v>
      </c>
      <c r="G910" s="2">
        <v>16903.426869999999</v>
      </c>
      <c r="H910" s="3">
        <f t="shared" si="57"/>
        <v>0.14138028368824984</v>
      </c>
      <c r="I910" s="2">
        <v>17280.19774</v>
      </c>
      <c r="J910" s="3">
        <f t="shared" si="58"/>
        <v>-2.1803620286581338E-2</v>
      </c>
      <c r="K910" s="2">
        <v>14809.63629</v>
      </c>
      <c r="L910" s="2">
        <v>16903.426869999999</v>
      </c>
      <c r="M910" s="3">
        <f t="shared" si="59"/>
        <v>0.14138028368824984</v>
      </c>
    </row>
    <row r="911" spans="1:13" x14ac:dyDescent="0.2">
      <c r="A911" s="1" t="s">
        <v>8</v>
      </c>
      <c r="B911" s="1" t="s">
        <v>67</v>
      </c>
      <c r="C911" s="2">
        <v>1008.9223</v>
      </c>
      <c r="D911" s="2">
        <v>1966.8682200000001</v>
      </c>
      <c r="E911" s="3">
        <f t="shared" si="56"/>
        <v>0.94947442434367857</v>
      </c>
      <c r="F911" s="2">
        <v>33097.885840000003</v>
      </c>
      <c r="G911" s="2">
        <v>37689.342989999997</v>
      </c>
      <c r="H911" s="3">
        <f t="shared" si="57"/>
        <v>0.13872357806162494</v>
      </c>
      <c r="I911" s="2">
        <v>45711.771710000001</v>
      </c>
      <c r="J911" s="3">
        <f t="shared" si="58"/>
        <v>-0.17550027968495918</v>
      </c>
      <c r="K911" s="2">
        <v>33097.885840000003</v>
      </c>
      <c r="L911" s="2">
        <v>37689.342989999997</v>
      </c>
      <c r="M911" s="3">
        <f t="shared" si="59"/>
        <v>0.13872357806162494</v>
      </c>
    </row>
    <row r="912" spans="1:13" x14ac:dyDescent="0.2">
      <c r="A912" s="1" t="s">
        <v>7</v>
      </c>
      <c r="B912" s="1" t="s">
        <v>67</v>
      </c>
      <c r="C912" s="2">
        <v>430.12741999999997</v>
      </c>
      <c r="D912" s="2">
        <v>1717.62366</v>
      </c>
      <c r="E912" s="3">
        <f t="shared" si="56"/>
        <v>2.9932903138330498</v>
      </c>
      <c r="F912" s="2">
        <v>23667.254219999999</v>
      </c>
      <c r="G912" s="2">
        <v>30479.15868</v>
      </c>
      <c r="H912" s="3">
        <f t="shared" si="57"/>
        <v>0.28781980354288872</v>
      </c>
      <c r="I912" s="2">
        <v>26695.993849999999</v>
      </c>
      <c r="J912" s="3">
        <f t="shared" si="58"/>
        <v>0.1417128296948571</v>
      </c>
      <c r="K912" s="2">
        <v>23667.254219999999</v>
      </c>
      <c r="L912" s="2">
        <v>30479.15868</v>
      </c>
      <c r="M912" s="3">
        <f t="shared" si="59"/>
        <v>0.28781980354288872</v>
      </c>
    </row>
    <row r="913" spans="1:13" x14ac:dyDescent="0.2">
      <c r="A913" s="1" t="s">
        <v>6</v>
      </c>
      <c r="B913" s="1" t="s">
        <v>67</v>
      </c>
      <c r="C913" s="2">
        <v>2555.4002700000001</v>
      </c>
      <c r="D913" s="2">
        <v>2415.7536700000001</v>
      </c>
      <c r="E913" s="3">
        <f t="shared" si="56"/>
        <v>-5.4647642343717884E-2</v>
      </c>
      <c r="F913" s="2">
        <v>36274.068850000003</v>
      </c>
      <c r="G913" s="2">
        <v>43963.10108</v>
      </c>
      <c r="H913" s="3">
        <f t="shared" si="57"/>
        <v>0.21197049224876241</v>
      </c>
      <c r="I913" s="2">
        <v>49377.958440000002</v>
      </c>
      <c r="J913" s="3">
        <f t="shared" si="58"/>
        <v>-0.10966142649619037</v>
      </c>
      <c r="K913" s="2">
        <v>36274.068850000003</v>
      </c>
      <c r="L913" s="2">
        <v>43963.10108</v>
      </c>
      <c r="M913" s="3">
        <f t="shared" si="59"/>
        <v>0.21197049224876241</v>
      </c>
    </row>
    <row r="914" spans="1:13" x14ac:dyDescent="0.2">
      <c r="A914" s="1" t="s">
        <v>5</v>
      </c>
      <c r="B914" s="1" t="s">
        <v>67</v>
      </c>
      <c r="C914" s="2">
        <v>5936.1081400000003</v>
      </c>
      <c r="D914" s="2">
        <v>3.0167899999999999</v>
      </c>
      <c r="E914" s="3">
        <f t="shared" si="56"/>
        <v>-0.9994917899187733</v>
      </c>
      <c r="F914" s="2">
        <v>5986.5089900000003</v>
      </c>
      <c r="G914" s="2">
        <v>132.56393</v>
      </c>
      <c r="H914" s="3">
        <f t="shared" si="57"/>
        <v>-0.97785622134345107</v>
      </c>
      <c r="I914" s="2">
        <v>133.11758</v>
      </c>
      <c r="J914" s="3">
        <f t="shared" si="58"/>
        <v>-4.1591050558461573E-3</v>
      </c>
      <c r="K914" s="2">
        <v>5986.5089900000003</v>
      </c>
      <c r="L914" s="2">
        <v>132.56393</v>
      </c>
      <c r="M914" s="3">
        <f t="shared" si="59"/>
        <v>-0.97785622134345107</v>
      </c>
    </row>
    <row r="915" spans="1:13" x14ac:dyDescent="0.2">
      <c r="A915" s="1" t="s">
        <v>4</v>
      </c>
      <c r="B915" s="1" t="s">
        <v>67</v>
      </c>
      <c r="C915" s="2">
        <v>840.63780999999994</v>
      </c>
      <c r="D915" s="2">
        <v>3005.9581600000001</v>
      </c>
      <c r="E915" s="3">
        <f t="shared" si="56"/>
        <v>2.5758065176725755</v>
      </c>
      <c r="F915" s="2">
        <v>40716.11404</v>
      </c>
      <c r="G915" s="2">
        <v>50444.798450000002</v>
      </c>
      <c r="H915" s="3">
        <f t="shared" si="57"/>
        <v>0.23893941353151793</v>
      </c>
      <c r="I915" s="2">
        <v>49241.423190000001</v>
      </c>
      <c r="J915" s="3">
        <f t="shared" si="58"/>
        <v>2.4438271317966054E-2</v>
      </c>
      <c r="K915" s="2">
        <v>40716.11404</v>
      </c>
      <c r="L915" s="2">
        <v>50444.798450000002</v>
      </c>
      <c r="M915" s="3">
        <f t="shared" si="59"/>
        <v>0.23893941353151793</v>
      </c>
    </row>
    <row r="916" spans="1:13" x14ac:dyDescent="0.2">
      <c r="A916" s="1" t="s">
        <v>3</v>
      </c>
      <c r="B916" s="1" t="s">
        <v>67</v>
      </c>
      <c r="C916" s="2">
        <v>1129.32808</v>
      </c>
      <c r="D916" s="2">
        <v>2442.9787000000001</v>
      </c>
      <c r="E916" s="3">
        <f t="shared" si="56"/>
        <v>1.1632143424610502</v>
      </c>
      <c r="F916" s="2">
        <v>24306.44976</v>
      </c>
      <c r="G916" s="2">
        <v>29267.268889999999</v>
      </c>
      <c r="H916" s="3">
        <f t="shared" si="57"/>
        <v>0.20409476410511385</v>
      </c>
      <c r="I916" s="2">
        <v>31158.215850000001</v>
      </c>
      <c r="J916" s="3">
        <f t="shared" si="58"/>
        <v>-6.0688550625083382E-2</v>
      </c>
      <c r="K916" s="2">
        <v>24306.44976</v>
      </c>
      <c r="L916" s="2">
        <v>29267.268889999999</v>
      </c>
      <c r="M916" s="3">
        <f t="shared" si="59"/>
        <v>0.20409476410511385</v>
      </c>
    </row>
    <row r="917" spans="1:13" x14ac:dyDescent="0.2">
      <c r="A917" s="1" t="s">
        <v>26</v>
      </c>
      <c r="B917" s="1" t="s">
        <v>67</v>
      </c>
      <c r="C917" s="2">
        <v>147.5</v>
      </c>
      <c r="D917" s="2">
        <v>9.0649999999999995</v>
      </c>
      <c r="E917" s="3">
        <f t="shared" si="56"/>
        <v>-0.93854237288135589</v>
      </c>
      <c r="F917" s="2">
        <v>2409.03764</v>
      </c>
      <c r="G917" s="2">
        <v>2181.7954100000002</v>
      </c>
      <c r="H917" s="3">
        <f t="shared" si="57"/>
        <v>-9.4329049171684942E-2</v>
      </c>
      <c r="I917" s="2">
        <v>969.78583000000003</v>
      </c>
      <c r="J917" s="3">
        <f t="shared" si="58"/>
        <v>1.2497703539347444</v>
      </c>
      <c r="K917" s="2">
        <v>2409.03764</v>
      </c>
      <c r="L917" s="2">
        <v>2181.7954100000002</v>
      </c>
      <c r="M917" s="3">
        <f t="shared" si="59"/>
        <v>-9.4329049171684942E-2</v>
      </c>
    </row>
    <row r="918" spans="1:13" x14ac:dyDescent="0.2">
      <c r="A918" s="1" t="s">
        <v>2</v>
      </c>
      <c r="B918" s="1" t="s">
        <v>67</v>
      </c>
      <c r="C918" s="2">
        <v>162.21758</v>
      </c>
      <c r="D918" s="2">
        <v>725.90868999999998</v>
      </c>
      <c r="E918" s="3">
        <f t="shared" si="56"/>
        <v>3.474907651809378</v>
      </c>
      <c r="F918" s="2">
        <v>14743.54945</v>
      </c>
      <c r="G918" s="2">
        <v>14999.469499999999</v>
      </c>
      <c r="H918" s="3">
        <f t="shared" si="57"/>
        <v>1.7358103004158076E-2</v>
      </c>
      <c r="I918" s="2">
        <v>16314.95311</v>
      </c>
      <c r="J918" s="3">
        <f t="shared" si="58"/>
        <v>-8.063054800897318E-2</v>
      </c>
      <c r="K918" s="2">
        <v>14743.54945</v>
      </c>
      <c r="L918" s="2">
        <v>14999.469499999999</v>
      </c>
      <c r="M918" s="3">
        <f t="shared" si="59"/>
        <v>1.7358103004158076E-2</v>
      </c>
    </row>
    <row r="919" spans="1:13" x14ac:dyDescent="0.2">
      <c r="A919" s="1" t="s">
        <v>33</v>
      </c>
      <c r="B919" s="1" t="s">
        <v>67</v>
      </c>
      <c r="C919" s="2">
        <v>787.35491999999999</v>
      </c>
      <c r="D919" s="2">
        <v>4763.7016999999996</v>
      </c>
      <c r="E919" s="3">
        <f t="shared" si="56"/>
        <v>5.0502596465644736</v>
      </c>
      <c r="F919" s="2">
        <v>39374.074710000001</v>
      </c>
      <c r="G919" s="2">
        <v>43419.336230000001</v>
      </c>
      <c r="H919" s="3">
        <f t="shared" si="57"/>
        <v>0.10273921482077664</v>
      </c>
      <c r="I919" s="2">
        <v>46785.736620000003</v>
      </c>
      <c r="J919" s="3">
        <f t="shared" si="58"/>
        <v>-7.195356177337453E-2</v>
      </c>
      <c r="K919" s="2">
        <v>39374.074710000001</v>
      </c>
      <c r="L919" s="2">
        <v>43419.336230000001</v>
      </c>
      <c r="M919" s="3">
        <f t="shared" si="59"/>
        <v>0.10273921482077664</v>
      </c>
    </row>
    <row r="920" spans="1:13" x14ac:dyDescent="0.2">
      <c r="A920" s="1" t="s">
        <v>25</v>
      </c>
      <c r="B920" s="1" t="s">
        <v>67</v>
      </c>
      <c r="C920" s="2">
        <v>348.95292000000001</v>
      </c>
      <c r="D920" s="2">
        <v>366.47924999999998</v>
      </c>
      <c r="E920" s="3">
        <f t="shared" si="56"/>
        <v>5.0225486005389897E-2</v>
      </c>
      <c r="F920" s="2">
        <v>8285.6422000000002</v>
      </c>
      <c r="G920" s="2">
        <v>10949.990180000001</v>
      </c>
      <c r="H920" s="3">
        <f t="shared" si="57"/>
        <v>0.32156203655523541</v>
      </c>
      <c r="I920" s="2">
        <v>24834.10353</v>
      </c>
      <c r="J920" s="3">
        <f t="shared" si="58"/>
        <v>-0.55907447326325932</v>
      </c>
      <c r="K920" s="2">
        <v>8285.6422000000002</v>
      </c>
      <c r="L920" s="2">
        <v>10949.990180000001</v>
      </c>
      <c r="M920" s="3">
        <f t="shared" si="59"/>
        <v>0.32156203655523541</v>
      </c>
    </row>
    <row r="921" spans="1:13" x14ac:dyDescent="0.2">
      <c r="A921" s="1" t="s">
        <v>29</v>
      </c>
      <c r="B921" s="1" t="s">
        <v>67</v>
      </c>
      <c r="C921" s="2">
        <v>225.30964</v>
      </c>
      <c r="D921" s="2">
        <v>2298.4774299999999</v>
      </c>
      <c r="E921" s="3">
        <f t="shared" si="56"/>
        <v>9.2014162820552183</v>
      </c>
      <c r="F921" s="2">
        <v>8949.3790700000009</v>
      </c>
      <c r="G921" s="2">
        <v>34828.905290000002</v>
      </c>
      <c r="H921" s="3">
        <f t="shared" si="57"/>
        <v>2.8917677994837692</v>
      </c>
      <c r="I921" s="2">
        <v>18607.614529999999</v>
      </c>
      <c r="J921" s="3">
        <f t="shared" si="58"/>
        <v>0.87175552426923608</v>
      </c>
      <c r="K921" s="2">
        <v>8949.3790700000009</v>
      </c>
      <c r="L921" s="2">
        <v>34828.905290000002</v>
      </c>
      <c r="M921" s="3">
        <f t="shared" si="59"/>
        <v>2.8917677994837692</v>
      </c>
    </row>
    <row r="922" spans="1:13" x14ac:dyDescent="0.2">
      <c r="A922" s="6" t="s">
        <v>0</v>
      </c>
      <c r="B922" s="6" t="s">
        <v>67</v>
      </c>
      <c r="C922" s="5">
        <v>28770.771489999999</v>
      </c>
      <c r="D922" s="5">
        <v>46978.542459999997</v>
      </c>
      <c r="E922" s="4">
        <f t="shared" si="56"/>
        <v>0.63285654249238887</v>
      </c>
      <c r="F922" s="5">
        <v>662129.75254999998</v>
      </c>
      <c r="G922" s="5">
        <v>794032.50100000005</v>
      </c>
      <c r="H922" s="4">
        <f t="shared" si="57"/>
        <v>0.19920981943798033</v>
      </c>
      <c r="I922" s="5">
        <v>797817.11193999997</v>
      </c>
      <c r="J922" s="4">
        <f t="shared" si="58"/>
        <v>-4.7437074028120474E-3</v>
      </c>
      <c r="K922" s="5">
        <v>662129.75254999998</v>
      </c>
      <c r="L922" s="5">
        <v>794032.50100000005</v>
      </c>
      <c r="M922" s="4">
        <f t="shared" si="59"/>
        <v>0.19920981943798033</v>
      </c>
    </row>
    <row r="923" spans="1:13" x14ac:dyDescent="0.2">
      <c r="A923" s="1" t="s">
        <v>22</v>
      </c>
      <c r="B923" s="1" t="s">
        <v>66</v>
      </c>
      <c r="C923" s="2">
        <v>1016.0125</v>
      </c>
      <c r="D923" s="2">
        <v>32.797449999999998</v>
      </c>
      <c r="E923" s="3">
        <f t="shared" si="56"/>
        <v>-0.96771944242811969</v>
      </c>
      <c r="F923" s="2">
        <v>28110.5726</v>
      </c>
      <c r="G923" s="2">
        <v>21170.156279999999</v>
      </c>
      <c r="H923" s="3">
        <f t="shared" si="57"/>
        <v>-0.24689700984603924</v>
      </c>
      <c r="I923" s="2">
        <v>19082.855579999999</v>
      </c>
      <c r="J923" s="3">
        <f t="shared" si="58"/>
        <v>0.10938094098388595</v>
      </c>
      <c r="K923" s="2">
        <v>28110.5726</v>
      </c>
      <c r="L923" s="2">
        <v>21170.156279999999</v>
      </c>
      <c r="M923" s="3">
        <f t="shared" si="59"/>
        <v>-0.24689700984603924</v>
      </c>
    </row>
    <row r="924" spans="1:13" x14ac:dyDescent="0.2">
      <c r="A924" s="1" t="s">
        <v>21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58.32</v>
      </c>
      <c r="G924" s="2">
        <v>138.66757999999999</v>
      </c>
      <c r="H924" s="3">
        <f t="shared" si="57"/>
        <v>1.3777019890260629</v>
      </c>
      <c r="I924" s="2">
        <v>92.956900000000005</v>
      </c>
      <c r="J924" s="3">
        <f t="shared" si="58"/>
        <v>0.49174058084983452</v>
      </c>
      <c r="K924" s="2">
        <v>58.32</v>
      </c>
      <c r="L924" s="2">
        <v>138.66757999999999</v>
      </c>
      <c r="M924" s="3">
        <f t="shared" si="59"/>
        <v>1.3777019890260629</v>
      </c>
    </row>
    <row r="925" spans="1:13" x14ac:dyDescent="0.2">
      <c r="A925" s="1" t="s">
        <v>20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5.9180099999999998</v>
      </c>
      <c r="G925" s="2">
        <v>0.81816999999999995</v>
      </c>
      <c r="H925" s="3">
        <f t="shared" si="57"/>
        <v>-0.86174913526675356</v>
      </c>
      <c r="I925" s="2">
        <v>176.66387</v>
      </c>
      <c r="J925" s="3">
        <f t="shared" si="58"/>
        <v>-0.99536877574344995</v>
      </c>
      <c r="K925" s="2">
        <v>5.9180099999999998</v>
      </c>
      <c r="L925" s="2">
        <v>0.81816999999999995</v>
      </c>
      <c r="M925" s="3">
        <f t="shared" si="59"/>
        <v>-0.86174913526675356</v>
      </c>
    </row>
    <row r="926" spans="1:13" x14ac:dyDescent="0.2">
      <c r="A926" s="1" t="s">
        <v>19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2.0000000000000001E-4</v>
      </c>
      <c r="J926" s="3">
        <f t="shared" si="58"/>
        <v>-1</v>
      </c>
      <c r="K926" s="2">
        <v>0</v>
      </c>
      <c r="L926" s="2">
        <v>0</v>
      </c>
      <c r="M926" s="3" t="str">
        <f t="shared" si="59"/>
        <v/>
      </c>
    </row>
    <row r="927" spans="1:13" x14ac:dyDescent="0.2">
      <c r="A927" s="1" t="s">
        <v>17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75.122659999999996</v>
      </c>
      <c r="G927" s="2">
        <v>60</v>
      </c>
      <c r="H927" s="3">
        <f t="shared" si="57"/>
        <v>-0.20130623702621819</v>
      </c>
      <c r="I927" s="2">
        <v>81.533079999999998</v>
      </c>
      <c r="J927" s="3">
        <f t="shared" si="58"/>
        <v>-0.26410237415292048</v>
      </c>
      <c r="K927" s="2">
        <v>75.122659999999996</v>
      </c>
      <c r="L927" s="2">
        <v>60</v>
      </c>
      <c r="M927" s="3">
        <f t="shared" si="59"/>
        <v>-0.20130623702621819</v>
      </c>
    </row>
    <row r="928" spans="1:13" x14ac:dyDescent="0.2">
      <c r="A928" s="1" t="s">
        <v>15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0.28732999999999997</v>
      </c>
      <c r="J928" s="3">
        <f t="shared" si="58"/>
        <v>-1</v>
      </c>
      <c r="K928" s="2">
        <v>0</v>
      </c>
      <c r="L928" s="2">
        <v>0</v>
      </c>
      <c r="M928" s="3" t="str">
        <f t="shared" si="59"/>
        <v/>
      </c>
    </row>
    <row r="929" spans="1:13" x14ac:dyDescent="0.2">
      <c r="A929" s="1" t="s">
        <v>13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562.05077000000006</v>
      </c>
      <c r="G929" s="2">
        <v>752.21166000000005</v>
      </c>
      <c r="H929" s="3">
        <f t="shared" si="57"/>
        <v>0.33833400850958717</v>
      </c>
      <c r="I929" s="2">
        <v>418.52922000000001</v>
      </c>
      <c r="J929" s="3">
        <f t="shared" si="58"/>
        <v>0.79727393943964064</v>
      </c>
      <c r="K929" s="2">
        <v>562.05077000000006</v>
      </c>
      <c r="L929" s="2">
        <v>752.21166000000005</v>
      </c>
      <c r="M929" s="3">
        <f t="shared" si="59"/>
        <v>0.33833400850958717</v>
      </c>
    </row>
    <row r="930" spans="1:13" x14ac:dyDescent="0.2">
      <c r="A930" s="1" t="s">
        <v>12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8.05396</v>
      </c>
      <c r="G930" s="2">
        <v>0</v>
      </c>
      <c r="H930" s="3">
        <f t="shared" si="57"/>
        <v>-1</v>
      </c>
      <c r="I930" s="2">
        <v>13.89733</v>
      </c>
      <c r="J930" s="3">
        <f t="shared" si="58"/>
        <v>-1</v>
      </c>
      <c r="K930" s="2">
        <v>8.05396</v>
      </c>
      <c r="L930" s="2">
        <v>0</v>
      </c>
      <c r="M930" s="3">
        <f t="shared" si="59"/>
        <v>-1</v>
      </c>
    </row>
    <row r="931" spans="1:13" x14ac:dyDescent="0.2">
      <c r="A931" s="1" t="s">
        <v>11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82.674530000000004</v>
      </c>
      <c r="G931" s="2">
        <v>69.000470000000007</v>
      </c>
      <c r="H931" s="3">
        <f t="shared" si="57"/>
        <v>-0.1653962834744872</v>
      </c>
      <c r="I931" s="2">
        <v>111.62560000000001</v>
      </c>
      <c r="J931" s="3">
        <f t="shared" si="58"/>
        <v>-0.3818580146489694</v>
      </c>
      <c r="K931" s="2">
        <v>82.674530000000004</v>
      </c>
      <c r="L931" s="2">
        <v>69.000470000000007</v>
      </c>
      <c r="M931" s="3">
        <f t="shared" si="59"/>
        <v>-0.1653962834744872</v>
      </c>
    </row>
    <row r="932" spans="1:13" x14ac:dyDescent="0.2">
      <c r="A932" s="1" t="s">
        <v>10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27.361650000000001</v>
      </c>
      <c r="G932" s="2">
        <v>35.517139999999998</v>
      </c>
      <c r="H932" s="3">
        <f t="shared" si="57"/>
        <v>0.29806279957531778</v>
      </c>
      <c r="I932" s="2">
        <v>43.659579999999998</v>
      </c>
      <c r="J932" s="3">
        <f t="shared" si="58"/>
        <v>-0.18649835843588058</v>
      </c>
      <c r="K932" s="2">
        <v>27.361650000000001</v>
      </c>
      <c r="L932" s="2">
        <v>35.517139999999998</v>
      </c>
      <c r="M932" s="3">
        <f t="shared" si="59"/>
        <v>0.29806279957531778</v>
      </c>
    </row>
    <row r="933" spans="1:13" x14ac:dyDescent="0.2">
      <c r="A933" s="1" t="s">
        <v>27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</v>
      </c>
      <c r="L933" s="2">
        <v>0</v>
      </c>
      <c r="M933" s="3" t="str">
        <f t="shared" si="59"/>
        <v/>
      </c>
    </row>
    <row r="934" spans="1:13" x14ac:dyDescent="0.2">
      <c r="A934" s="1" t="s">
        <v>9</v>
      </c>
      <c r="B934" s="1" t="s">
        <v>66</v>
      </c>
      <c r="C934" s="2">
        <v>0</v>
      </c>
      <c r="D934" s="2">
        <v>0</v>
      </c>
      <c r="E934" s="3" t="str">
        <f t="shared" ref="E934:E995" si="60">IF(C934=0,"",(D934/C934-1))</f>
        <v/>
      </c>
      <c r="F934" s="2">
        <v>0</v>
      </c>
      <c r="G934" s="2">
        <v>65.595709999999997</v>
      </c>
      <c r="H934" s="3" t="str">
        <f t="shared" ref="H934:H995" si="61">IF(F934=0,"",(G934/F934-1))</f>
        <v/>
      </c>
      <c r="I934" s="2">
        <v>107.0274</v>
      </c>
      <c r="J934" s="3">
        <f t="shared" ref="J934:J995" si="62">IF(I934=0,"",(G934/I934-1))</f>
        <v>-0.38711292622263083</v>
      </c>
      <c r="K934" s="2">
        <v>0</v>
      </c>
      <c r="L934" s="2">
        <v>65.595709999999997</v>
      </c>
      <c r="M934" s="3" t="str">
        <f t="shared" ref="M934:M995" si="63">IF(K934=0,"",(L934/K934-1))</f>
        <v/>
      </c>
    </row>
    <row r="935" spans="1:13" x14ac:dyDescent="0.2">
      <c r="A935" s="1" t="s">
        <v>8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537.54384000000005</v>
      </c>
      <c r="G935" s="2">
        <v>520.96096999999997</v>
      </c>
      <c r="H935" s="3">
        <f t="shared" si="61"/>
        <v>-3.0849335004936695E-2</v>
      </c>
      <c r="I935" s="2">
        <v>791.16666999999995</v>
      </c>
      <c r="J935" s="3">
        <f t="shared" si="62"/>
        <v>-0.34152816371801908</v>
      </c>
      <c r="K935" s="2">
        <v>537.54384000000005</v>
      </c>
      <c r="L935" s="2">
        <v>520.96096999999997</v>
      </c>
      <c r="M935" s="3">
        <f t="shared" si="63"/>
        <v>-3.0849335004936695E-2</v>
      </c>
    </row>
    <row r="936" spans="1:13" x14ac:dyDescent="0.2">
      <c r="A936" s="1" t="s">
        <v>7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8.0686599999999995</v>
      </c>
      <c r="G936" s="2">
        <v>0</v>
      </c>
      <c r="H936" s="3">
        <f t="shared" si="61"/>
        <v>-1</v>
      </c>
      <c r="I936" s="2">
        <v>0.29709999999999998</v>
      </c>
      <c r="J936" s="3">
        <f t="shared" si="62"/>
        <v>-1</v>
      </c>
      <c r="K936" s="2">
        <v>8.0686599999999995</v>
      </c>
      <c r="L936" s="2">
        <v>0</v>
      </c>
      <c r="M936" s="3">
        <f t="shared" si="63"/>
        <v>-1</v>
      </c>
    </row>
    <row r="937" spans="1:13" x14ac:dyDescent="0.2">
      <c r="A937" s="1" t="s">
        <v>6</v>
      </c>
      <c r="B937" s="1" t="s">
        <v>66</v>
      </c>
      <c r="C937" s="2">
        <v>2.6093299999999999</v>
      </c>
      <c r="D937" s="2">
        <v>0</v>
      </c>
      <c r="E937" s="3">
        <f t="shared" si="60"/>
        <v>-1</v>
      </c>
      <c r="F937" s="2">
        <v>15.66165</v>
      </c>
      <c r="G937" s="2">
        <v>3.005E-2</v>
      </c>
      <c r="H937" s="3">
        <f t="shared" si="61"/>
        <v>-0.99808130050154353</v>
      </c>
      <c r="I937" s="2">
        <v>67.746049999999997</v>
      </c>
      <c r="J937" s="3">
        <f t="shared" si="62"/>
        <v>-0.99955643170339825</v>
      </c>
      <c r="K937" s="2">
        <v>15.66165</v>
      </c>
      <c r="L937" s="2">
        <v>3.005E-2</v>
      </c>
      <c r="M937" s="3">
        <f t="shared" si="63"/>
        <v>-0.99808130050154353</v>
      </c>
    </row>
    <row r="938" spans="1:13" x14ac:dyDescent="0.2">
      <c r="A938" s="1" t="s">
        <v>4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32.407780000000002</v>
      </c>
      <c r="G938" s="2">
        <v>0</v>
      </c>
      <c r="H938" s="3">
        <f t="shared" si="61"/>
        <v>-1</v>
      </c>
      <c r="I938" s="2">
        <v>0</v>
      </c>
      <c r="J938" s="3" t="str">
        <f t="shared" si="62"/>
        <v/>
      </c>
      <c r="K938" s="2">
        <v>32.407780000000002</v>
      </c>
      <c r="L938" s="2">
        <v>0</v>
      </c>
      <c r="M938" s="3">
        <f t="shared" si="63"/>
        <v>-1</v>
      </c>
    </row>
    <row r="939" spans="1:13" x14ac:dyDescent="0.2">
      <c r="A939" s="1" t="s">
        <v>2</v>
      </c>
      <c r="B939" s="1" t="s">
        <v>66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</v>
      </c>
      <c r="M939" s="3" t="str">
        <f t="shared" si="63"/>
        <v/>
      </c>
    </row>
    <row r="940" spans="1:13" x14ac:dyDescent="0.2">
      <c r="A940" s="1" t="s">
        <v>29</v>
      </c>
      <c r="B940" s="1" t="s">
        <v>66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0</v>
      </c>
      <c r="L940" s="2">
        <v>0</v>
      </c>
      <c r="M940" s="3" t="str">
        <f t="shared" si="63"/>
        <v/>
      </c>
    </row>
    <row r="941" spans="1:13" x14ac:dyDescent="0.2">
      <c r="A941" s="6" t="s">
        <v>0</v>
      </c>
      <c r="B941" s="6" t="s">
        <v>66</v>
      </c>
      <c r="C941" s="5">
        <v>1018.62183</v>
      </c>
      <c r="D941" s="5">
        <v>32.797449999999998</v>
      </c>
      <c r="E941" s="4">
        <f t="shared" si="60"/>
        <v>-0.96780213320187725</v>
      </c>
      <c r="F941" s="5">
        <v>29523.756109999998</v>
      </c>
      <c r="G941" s="5">
        <v>22812.958030000002</v>
      </c>
      <c r="H941" s="4">
        <f t="shared" si="61"/>
        <v>-0.22730163651931068</v>
      </c>
      <c r="I941" s="5">
        <v>20988.245910000001</v>
      </c>
      <c r="J941" s="4">
        <f t="shared" si="62"/>
        <v>8.6939715106473026E-2</v>
      </c>
      <c r="K941" s="5">
        <v>29523.756109999998</v>
      </c>
      <c r="L941" s="5">
        <v>22812.958030000002</v>
      </c>
      <c r="M941" s="4">
        <f t="shared" si="63"/>
        <v>-0.22730163651931068</v>
      </c>
    </row>
    <row r="942" spans="1:13" x14ac:dyDescent="0.2">
      <c r="A942" s="1" t="s">
        <v>22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2.4649999999999999</v>
      </c>
      <c r="G942" s="2">
        <v>0.22</v>
      </c>
      <c r="H942" s="3">
        <f t="shared" si="61"/>
        <v>-0.91075050709939154</v>
      </c>
      <c r="I942" s="2">
        <v>0</v>
      </c>
      <c r="J942" s="3" t="str">
        <f t="shared" si="62"/>
        <v/>
      </c>
      <c r="K942" s="2">
        <v>2.4649999999999999</v>
      </c>
      <c r="L942" s="2">
        <v>0.22</v>
      </c>
      <c r="M942" s="3">
        <f t="shared" si="63"/>
        <v>-0.91075050709939154</v>
      </c>
    </row>
    <row r="943" spans="1:13" x14ac:dyDescent="0.2">
      <c r="A943" s="1" t="s">
        <v>21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12.544499999999999</v>
      </c>
      <c r="G943" s="2">
        <v>0.54362999999999995</v>
      </c>
      <c r="H943" s="3">
        <f t="shared" si="61"/>
        <v>-0.95666387659930652</v>
      </c>
      <c r="I943" s="2">
        <v>0</v>
      </c>
      <c r="J943" s="3" t="str">
        <f t="shared" si="62"/>
        <v/>
      </c>
      <c r="K943" s="2">
        <v>12.544499999999999</v>
      </c>
      <c r="L943" s="2">
        <v>0.54362999999999995</v>
      </c>
      <c r="M943" s="3">
        <f t="shared" si="63"/>
        <v>-0.95666387659930652</v>
      </c>
    </row>
    <row r="944" spans="1:13" x14ac:dyDescent="0.2">
      <c r="A944" s="1" t="s">
        <v>20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7.98949</v>
      </c>
      <c r="G944" s="2">
        <v>6.8170000000000002</v>
      </c>
      <c r="H944" s="3">
        <f t="shared" si="61"/>
        <v>-0.14675404813073167</v>
      </c>
      <c r="I944" s="2">
        <v>83.995779999999996</v>
      </c>
      <c r="J944" s="3">
        <f t="shared" si="62"/>
        <v>-0.91884116082974643</v>
      </c>
      <c r="K944" s="2">
        <v>7.98949</v>
      </c>
      <c r="L944" s="2">
        <v>6.8170000000000002</v>
      </c>
      <c r="M944" s="3">
        <f t="shared" si="63"/>
        <v>-0.14675404813073167</v>
      </c>
    </row>
    <row r="945" spans="1:13" x14ac:dyDescent="0.2">
      <c r="A945" s="1" t="s">
        <v>19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</v>
      </c>
      <c r="H945" s="3" t="str">
        <f t="shared" si="61"/>
        <v/>
      </c>
      <c r="I945" s="2">
        <v>0</v>
      </c>
      <c r="J945" s="3" t="str">
        <f t="shared" si="62"/>
        <v/>
      </c>
      <c r="K945" s="2">
        <v>0</v>
      </c>
      <c r="L945" s="2">
        <v>0</v>
      </c>
      <c r="M945" s="3" t="str">
        <f t="shared" si="63"/>
        <v/>
      </c>
    </row>
    <row r="946" spans="1:13" x14ac:dyDescent="0.2">
      <c r="A946" s="1" t="s">
        <v>18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0.61726000000000003</v>
      </c>
      <c r="H946" s="3" t="str">
        <f t="shared" si="61"/>
        <v/>
      </c>
      <c r="I946" s="2">
        <v>7.8759999999999997E-2</v>
      </c>
      <c r="J946" s="3">
        <f t="shared" si="62"/>
        <v>6.8372270187912649</v>
      </c>
      <c r="K946" s="2">
        <v>0</v>
      </c>
      <c r="L946" s="2">
        <v>0.61726000000000003</v>
      </c>
      <c r="M946" s="3" t="str">
        <f t="shared" si="63"/>
        <v/>
      </c>
    </row>
    <row r="947" spans="1:13" x14ac:dyDescent="0.2">
      <c r="A947" s="1" t="s">
        <v>17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66.72878</v>
      </c>
      <c r="G947" s="2">
        <v>589.32108000000005</v>
      </c>
      <c r="H947" s="3">
        <f t="shared" si="61"/>
        <v>7.831587809637762</v>
      </c>
      <c r="I947" s="2">
        <v>14.015000000000001</v>
      </c>
      <c r="J947" s="3">
        <f t="shared" si="62"/>
        <v>41.049310024973245</v>
      </c>
      <c r="K947" s="2">
        <v>66.72878</v>
      </c>
      <c r="L947" s="2">
        <v>589.32108000000005</v>
      </c>
      <c r="M947" s="3">
        <f t="shared" si="63"/>
        <v>7.831587809637762</v>
      </c>
    </row>
    <row r="948" spans="1:13" x14ac:dyDescent="0.2">
      <c r="A948" s="1" t="s">
        <v>16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0</v>
      </c>
      <c r="L948" s="2">
        <v>0</v>
      </c>
      <c r="M948" s="3" t="str">
        <f t="shared" si="63"/>
        <v/>
      </c>
    </row>
    <row r="949" spans="1:13" x14ac:dyDescent="0.2">
      <c r="A949" s="1" t="s">
        <v>15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0</v>
      </c>
      <c r="G949" s="2">
        <v>0</v>
      </c>
      <c r="H949" s="3" t="str">
        <f t="shared" si="61"/>
        <v/>
      </c>
      <c r="I949" s="2">
        <v>0</v>
      </c>
      <c r="J949" s="3" t="str">
        <f t="shared" si="62"/>
        <v/>
      </c>
      <c r="K949" s="2">
        <v>0</v>
      </c>
      <c r="L949" s="2">
        <v>0</v>
      </c>
      <c r="M949" s="3" t="str">
        <f t="shared" si="63"/>
        <v/>
      </c>
    </row>
    <row r="950" spans="1:13" x14ac:dyDescent="0.2">
      <c r="A950" s="1" t="s">
        <v>14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0.88109000000000004</v>
      </c>
      <c r="G950" s="2">
        <v>6.5890000000000004E-2</v>
      </c>
      <c r="H950" s="3">
        <f t="shared" si="61"/>
        <v>-0.92521762816511366</v>
      </c>
      <c r="I950" s="2">
        <v>0.49375999999999998</v>
      </c>
      <c r="J950" s="3">
        <f t="shared" si="62"/>
        <v>-0.86655460142579388</v>
      </c>
      <c r="K950" s="2">
        <v>0.88109000000000004</v>
      </c>
      <c r="L950" s="2">
        <v>6.5890000000000004E-2</v>
      </c>
      <c r="M950" s="3">
        <f t="shared" si="63"/>
        <v>-0.92521762816511366</v>
      </c>
    </row>
    <row r="951" spans="1:13" x14ac:dyDescent="0.2">
      <c r="A951" s="1" t="s">
        <v>13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1.5769</v>
      </c>
      <c r="H951" s="3" t="str">
        <f t="shared" si="61"/>
        <v/>
      </c>
      <c r="I951" s="2">
        <v>1.6995</v>
      </c>
      <c r="J951" s="3">
        <f t="shared" si="62"/>
        <v>-7.2138864371874112E-2</v>
      </c>
      <c r="K951" s="2">
        <v>0</v>
      </c>
      <c r="L951" s="2">
        <v>1.5769</v>
      </c>
      <c r="M951" s="3" t="str">
        <f t="shared" si="63"/>
        <v/>
      </c>
    </row>
    <row r="952" spans="1:13" x14ac:dyDescent="0.2">
      <c r="A952" s="1" t="s">
        <v>12</v>
      </c>
      <c r="B952" s="1" t="s">
        <v>65</v>
      </c>
      <c r="C952" s="2">
        <v>1652.5890199999999</v>
      </c>
      <c r="D952" s="2">
        <v>1116.5571600000001</v>
      </c>
      <c r="E952" s="3">
        <f t="shared" si="60"/>
        <v>-0.3243588414982933</v>
      </c>
      <c r="F952" s="2">
        <v>23452.68173</v>
      </c>
      <c r="G952" s="2">
        <v>21827.600770000001</v>
      </c>
      <c r="H952" s="3">
        <f t="shared" si="61"/>
        <v>-6.9291903531920718E-2</v>
      </c>
      <c r="I952" s="2">
        <v>25625.726170000002</v>
      </c>
      <c r="J952" s="3">
        <f t="shared" si="62"/>
        <v>-0.14821532762831358</v>
      </c>
      <c r="K952" s="2">
        <v>23452.68173</v>
      </c>
      <c r="L952" s="2">
        <v>21827.600770000001</v>
      </c>
      <c r="M952" s="3">
        <f t="shared" si="63"/>
        <v>-6.9291903531920718E-2</v>
      </c>
    </row>
    <row r="953" spans="1:13" x14ac:dyDescent="0.2">
      <c r="A953" s="1" t="s">
        <v>11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56.42436</v>
      </c>
      <c r="J953" s="3">
        <f t="shared" si="62"/>
        <v>-1</v>
      </c>
      <c r="K953" s="2">
        <v>0</v>
      </c>
      <c r="L953" s="2">
        <v>0</v>
      </c>
      <c r="M953" s="3" t="str">
        <f t="shared" si="63"/>
        <v/>
      </c>
    </row>
    <row r="954" spans="1:13" x14ac:dyDescent="0.2">
      <c r="A954" s="1" t="s">
        <v>10</v>
      </c>
      <c r="B954" s="1" t="s">
        <v>65</v>
      </c>
      <c r="C954" s="2">
        <v>0</v>
      </c>
      <c r="D954" s="2">
        <v>31.716709999999999</v>
      </c>
      <c r="E954" s="3" t="str">
        <f t="shared" si="60"/>
        <v/>
      </c>
      <c r="F954" s="2">
        <v>512.56411000000003</v>
      </c>
      <c r="G954" s="2">
        <v>225.30717999999999</v>
      </c>
      <c r="H954" s="3">
        <f t="shared" si="61"/>
        <v>-0.56043122098423948</v>
      </c>
      <c r="I954" s="2">
        <v>559.43011999999999</v>
      </c>
      <c r="J954" s="3">
        <f t="shared" si="62"/>
        <v>-0.59725590034372833</v>
      </c>
      <c r="K954" s="2">
        <v>512.56411000000003</v>
      </c>
      <c r="L954" s="2">
        <v>225.30717999999999</v>
      </c>
      <c r="M954" s="3">
        <f t="shared" si="63"/>
        <v>-0.56043122098423948</v>
      </c>
    </row>
    <row r="955" spans="1:13" x14ac:dyDescent="0.2">
      <c r="A955" s="1" t="s">
        <v>27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53.778280000000002</v>
      </c>
      <c r="H955" s="3" t="str">
        <f t="shared" si="61"/>
        <v/>
      </c>
      <c r="I955" s="2">
        <v>0</v>
      </c>
      <c r="J955" s="3" t="str">
        <f t="shared" si="62"/>
        <v/>
      </c>
      <c r="K955" s="2">
        <v>0</v>
      </c>
      <c r="L955" s="2">
        <v>53.778280000000002</v>
      </c>
      <c r="M955" s="3" t="str">
        <f t="shared" si="63"/>
        <v/>
      </c>
    </row>
    <row r="956" spans="1:13" x14ac:dyDescent="0.2">
      <c r="A956" s="1" t="s">
        <v>9</v>
      </c>
      <c r="B956" s="1" t="s">
        <v>65</v>
      </c>
      <c r="C956" s="2">
        <v>0</v>
      </c>
      <c r="D956" s="2">
        <v>27.313849999999999</v>
      </c>
      <c r="E956" s="3" t="str">
        <f t="shared" si="60"/>
        <v/>
      </c>
      <c r="F956" s="2">
        <v>33.279670000000003</v>
      </c>
      <c r="G956" s="2">
        <v>149.36724000000001</v>
      </c>
      <c r="H956" s="3">
        <f t="shared" si="61"/>
        <v>3.4882428221193296</v>
      </c>
      <c r="I956" s="2">
        <v>101.15759</v>
      </c>
      <c r="J956" s="3">
        <f t="shared" si="62"/>
        <v>0.47657966149648301</v>
      </c>
      <c r="K956" s="2">
        <v>33.279670000000003</v>
      </c>
      <c r="L956" s="2">
        <v>149.36724000000001</v>
      </c>
      <c r="M956" s="3">
        <f t="shared" si="63"/>
        <v>3.4882428221193296</v>
      </c>
    </row>
    <row r="957" spans="1:13" x14ac:dyDescent="0.2">
      <c r="A957" s="1" t="s">
        <v>8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171.71178</v>
      </c>
      <c r="G957" s="2">
        <v>1211.3237099999999</v>
      </c>
      <c r="H957" s="3">
        <f t="shared" si="61"/>
        <v>6.0544007522372656</v>
      </c>
      <c r="I957" s="2">
        <v>2327.50432</v>
      </c>
      <c r="J957" s="3">
        <f t="shared" si="62"/>
        <v>-0.47956113353207441</v>
      </c>
      <c r="K957" s="2">
        <v>171.71178</v>
      </c>
      <c r="L957" s="2">
        <v>1211.3237099999999</v>
      </c>
      <c r="M957" s="3">
        <f t="shared" si="63"/>
        <v>6.0544007522372656</v>
      </c>
    </row>
    <row r="958" spans="1:13" x14ac:dyDescent="0.2">
      <c r="A958" s="1" t="s">
        <v>7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16.727170000000001</v>
      </c>
      <c r="G958" s="2">
        <v>7.6126800000000001</v>
      </c>
      <c r="H958" s="3">
        <f t="shared" si="61"/>
        <v>-0.5448913354739624</v>
      </c>
      <c r="I958" s="2">
        <v>0</v>
      </c>
      <c r="J958" s="3" t="str">
        <f t="shared" si="62"/>
        <v/>
      </c>
      <c r="K958" s="2">
        <v>16.727170000000001</v>
      </c>
      <c r="L958" s="2">
        <v>7.6126800000000001</v>
      </c>
      <c r="M958" s="3">
        <f t="shared" si="63"/>
        <v>-0.5448913354739624</v>
      </c>
    </row>
    <row r="959" spans="1:13" x14ac:dyDescent="0.2">
      <c r="A959" s="1" t="s">
        <v>6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120.17488</v>
      </c>
      <c r="G959" s="2">
        <v>108.12085</v>
      </c>
      <c r="H959" s="3">
        <f t="shared" si="61"/>
        <v>-0.10030407353017534</v>
      </c>
      <c r="I959" s="2">
        <v>170.34083999999999</v>
      </c>
      <c r="J959" s="3">
        <f t="shared" si="62"/>
        <v>-0.3652676011225493</v>
      </c>
      <c r="K959" s="2">
        <v>120.17488</v>
      </c>
      <c r="L959" s="2">
        <v>108.12085</v>
      </c>
      <c r="M959" s="3">
        <f t="shared" si="63"/>
        <v>-0.10030407353017534</v>
      </c>
    </row>
    <row r="960" spans="1:13" x14ac:dyDescent="0.2">
      <c r="A960" s="1" t="s">
        <v>5</v>
      </c>
      <c r="B960" s="1" t="s">
        <v>65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1.0800000000000001E-2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1.0800000000000001E-2</v>
      </c>
      <c r="M960" s="3" t="str">
        <f t="shared" si="63"/>
        <v/>
      </c>
    </row>
    <row r="961" spans="1:13" x14ac:dyDescent="0.2">
      <c r="A961" s="1" t="s">
        <v>4</v>
      </c>
      <c r="B961" s="1" t="s">
        <v>65</v>
      </c>
      <c r="C961" s="2">
        <v>0</v>
      </c>
      <c r="D961" s="2">
        <v>0.89</v>
      </c>
      <c r="E961" s="3" t="str">
        <f t="shared" si="60"/>
        <v/>
      </c>
      <c r="F961" s="2">
        <v>801.37139999999999</v>
      </c>
      <c r="G961" s="2">
        <v>210.19264999999999</v>
      </c>
      <c r="H961" s="3">
        <f t="shared" si="61"/>
        <v>-0.73770882015504924</v>
      </c>
      <c r="I961" s="2">
        <v>238.47489999999999</v>
      </c>
      <c r="J961" s="3">
        <f t="shared" si="62"/>
        <v>-0.11859633865031505</v>
      </c>
      <c r="K961" s="2">
        <v>801.37139999999999</v>
      </c>
      <c r="L961" s="2">
        <v>210.19264999999999</v>
      </c>
      <c r="M961" s="3">
        <f t="shared" si="63"/>
        <v>-0.73770882015504924</v>
      </c>
    </row>
    <row r="962" spans="1:13" x14ac:dyDescent="0.2">
      <c r="A962" s="1" t="s">
        <v>3</v>
      </c>
      <c r="B962" s="1" t="s">
        <v>65</v>
      </c>
      <c r="C962" s="2">
        <v>0</v>
      </c>
      <c r="D962" s="2">
        <v>23.533999999999999</v>
      </c>
      <c r="E962" s="3" t="str">
        <f t="shared" si="60"/>
        <v/>
      </c>
      <c r="F962" s="2">
        <v>571.40871000000004</v>
      </c>
      <c r="G962" s="2">
        <v>958.55920000000003</v>
      </c>
      <c r="H962" s="3">
        <f t="shared" si="61"/>
        <v>0.67753690698904467</v>
      </c>
      <c r="I962" s="2">
        <v>1015.7781199999999</v>
      </c>
      <c r="J962" s="3">
        <f t="shared" si="62"/>
        <v>-5.6330136349067916E-2</v>
      </c>
      <c r="K962" s="2">
        <v>571.40871000000004</v>
      </c>
      <c r="L962" s="2">
        <v>958.55920000000003</v>
      </c>
      <c r="M962" s="3">
        <f t="shared" si="63"/>
        <v>0.67753690698904467</v>
      </c>
    </row>
    <row r="963" spans="1:13" x14ac:dyDescent="0.2">
      <c r="A963" s="1" t="s">
        <v>2</v>
      </c>
      <c r="B963" s="1" t="s">
        <v>65</v>
      </c>
      <c r="C963" s="2">
        <v>16.027550000000002</v>
      </c>
      <c r="D963" s="2">
        <v>0</v>
      </c>
      <c r="E963" s="3">
        <f t="shared" si="60"/>
        <v>-1</v>
      </c>
      <c r="F963" s="2">
        <v>111.62604</v>
      </c>
      <c r="G963" s="2">
        <v>117.12691</v>
      </c>
      <c r="H963" s="3">
        <f t="shared" si="61"/>
        <v>4.9279451282155939E-2</v>
      </c>
      <c r="I963" s="2">
        <v>135.14402999999999</v>
      </c>
      <c r="J963" s="3">
        <f t="shared" si="62"/>
        <v>-0.13331791274834703</v>
      </c>
      <c r="K963" s="2">
        <v>111.62604</v>
      </c>
      <c r="L963" s="2">
        <v>117.12691</v>
      </c>
      <c r="M963" s="3">
        <f t="shared" si="63"/>
        <v>4.9279451282155939E-2</v>
      </c>
    </row>
    <row r="964" spans="1:13" x14ac:dyDescent="0.2">
      <c r="A964" s="1" t="s">
        <v>25</v>
      </c>
      <c r="B964" s="1" t="s">
        <v>65</v>
      </c>
      <c r="C964" s="2">
        <v>9.8859999999999992</v>
      </c>
      <c r="D964" s="2">
        <v>20.336490000000001</v>
      </c>
      <c r="E964" s="3">
        <f t="shared" si="60"/>
        <v>1.0570999393081126</v>
      </c>
      <c r="F964" s="2">
        <v>182.81019000000001</v>
      </c>
      <c r="G964" s="2">
        <v>323.45702999999997</v>
      </c>
      <c r="H964" s="3">
        <f t="shared" si="61"/>
        <v>0.76935995745094932</v>
      </c>
      <c r="I964" s="2">
        <v>385.65625999999997</v>
      </c>
      <c r="J964" s="3">
        <f t="shared" si="62"/>
        <v>-0.16128152567781473</v>
      </c>
      <c r="K964" s="2">
        <v>182.81019000000001</v>
      </c>
      <c r="L964" s="2">
        <v>323.45702999999997</v>
      </c>
      <c r="M964" s="3">
        <f t="shared" si="63"/>
        <v>0.76935995745094932</v>
      </c>
    </row>
    <row r="965" spans="1:13" x14ac:dyDescent="0.2">
      <c r="A965" s="1" t="s">
        <v>29</v>
      </c>
      <c r="B965" s="1" t="s">
        <v>65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0</v>
      </c>
      <c r="L965" s="2">
        <v>0</v>
      </c>
      <c r="M965" s="3" t="str">
        <f t="shared" si="63"/>
        <v/>
      </c>
    </row>
    <row r="966" spans="1:13" x14ac:dyDescent="0.2">
      <c r="A966" s="6" t="s">
        <v>0</v>
      </c>
      <c r="B966" s="6" t="s">
        <v>65</v>
      </c>
      <c r="C966" s="5">
        <v>1678.5025700000001</v>
      </c>
      <c r="D966" s="5">
        <v>1220.3482100000001</v>
      </c>
      <c r="E966" s="4">
        <f t="shared" si="60"/>
        <v>-0.27295422014158721</v>
      </c>
      <c r="F966" s="5">
        <v>26064.964540000001</v>
      </c>
      <c r="G966" s="5">
        <v>25791.619060000001</v>
      </c>
      <c r="H966" s="4">
        <f t="shared" si="61"/>
        <v>-1.0487084284366288E-2</v>
      </c>
      <c r="I966" s="5">
        <v>30715.91951</v>
      </c>
      <c r="J966" s="4">
        <f t="shared" si="62"/>
        <v>-0.16031753333631515</v>
      </c>
      <c r="K966" s="5">
        <v>26064.964540000001</v>
      </c>
      <c r="L966" s="5">
        <v>25791.619060000001</v>
      </c>
      <c r="M966" s="4">
        <f t="shared" si="63"/>
        <v>-1.0487084284366288E-2</v>
      </c>
    </row>
    <row r="967" spans="1:13" x14ac:dyDescent="0.2">
      <c r="A967" s="1" t="s">
        <v>13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12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23.353159999999999</v>
      </c>
      <c r="G968" s="2">
        <v>10.8</v>
      </c>
      <c r="H968" s="3">
        <f t="shared" si="61"/>
        <v>-0.53753581956360508</v>
      </c>
      <c r="I968" s="2">
        <v>101.5</v>
      </c>
      <c r="J968" s="3">
        <f t="shared" si="62"/>
        <v>-0.89359605911330053</v>
      </c>
      <c r="K968" s="2">
        <v>23.353159999999999</v>
      </c>
      <c r="L968" s="2">
        <v>10.8</v>
      </c>
      <c r="M968" s="3">
        <f t="shared" si="63"/>
        <v>-0.53753581956360508</v>
      </c>
    </row>
    <row r="969" spans="1:13" x14ac:dyDescent="0.2">
      <c r="A969" s="1" t="s">
        <v>10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6.4987399999999997</v>
      </c>
      <c r="G969" s="2">
        <v>0</v>
      </c>
      <c r="H969" s="3">
        <f t="shared" si="61"/>
        <v>-1</v>
      </c>
      <c r="I969" s="2">
        <v>3.4937499999999999</v>
      </c>
      <c r="J969" s="3">
        <f t="shared" si="62"/>
        <v>-1</v>
      </c>
      <c r="K969" s="2">
        <v>6.4987399999999997</v>
      </c>
      <c r="L969" s="2">
        <v>0</v>
      </c>
      <c r="M969" s="3">
        <f t="shared" si="63"/>
        <v>-1</v>
      </c>
    </row>
    <row r="970" spans="1:13" x14ac:dyDescent="0.2">
      <c r="A970" s="1" t="s">
        <v>9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9.0879999999999992</v>
      </c>
      <c r="H970" s="3" t="str">
        <f t="shared" si="61"/>
        <v/>
      </c>
      <c r="I970" s="2">
        <v>38.767519999999998</v>
      </c>
      <c r="J970" s="3">
        <f t="shared" si="62"/>
        <v>-0.76557695720541319</v>
      </c>
      <c r="K970" s="2">
        <v>0</v>
      </c>
      <c r="L970" s="2">
        <v>9.0879999999999992</v>
      </c>
      <c r="M970" s="3" t="str">
        <f t="shared" si="63"/>
        <v/>
      </c>
    </row>
    <row r="971" spans="1:13" x14ac:dyDescent="0.2">
      <c r="A971" s="1" t="s">
        <v>6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74.38</v>
      </c>
      <c r="H971" s="3" t="str">
        <f t="shared" si="61"/>
        <v/>
      </c>
      <c r="I971" s="2">
        <v>20</v>
      </c>
      <c r="J971" s="3">
        <f t="shared" si="62"/>
        <v>2.7189999999999999</v>
      </c>
      <c r="K971" s="2">
        <v>0</v>
      </c>
      <c r="L971" s="2">
        <v>74.38</v>
      </c>
      <c r="M971" s="3" t="str">
        <f t="shared" si="63"/>
        <v/>
      </c>
    </row>
    <row r="972" spans="1:13" x14ac:dyDescent="0.2">
      <c r="A972" s="1" t="s">
        <v>4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0</v>
      </c>
      <c r="M972" s="3" t="str">
        <f t="shared" si="63"/>
        <v/>
      </c>
    </row>
    <row r="973" spans="1:13" x14ac:dyDescent="0.2">
      <c r="A973" s="1" t="s">
        <v>3</v>
      </c>
      <c r="B973" s="1" t="s">
        <v>64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0</v>
      </c>
      <c r="M973" s="3" t="str">
        <f t="shared" si="63"/>
        <v/>
      </c>
    </row>
    <row r="974" spans="1:13" x14ac:dyDescent="0.2">
      <c r="A974" s="1" t="s">
        <v>2</v>
      </c>
      <c r="B974" s="1" t="s">
        <v>64</v>
      </c>
      <c r="C974" s="2">
        <v>0</v>
      </c>
      <c r="D974" s="2">
        <v>0</v>
      </c>
      <c r="E974" s="3" t="str">
        <f t="shared" si="60"/>
        <v/>
      </c>
      <c r="F974" s="2">
        <v>13.466519999999999</v>
      </c>
      <c r="G974" s="2">
        <v>0</v>
      </c>
      <c r="H974" s="3">
        <f t="shared" si="61"/>
        <v>-1</v>
      </c>
      <c r="I974" s="2">
        <v>0</v>
      </c>
      <c r="J974" s="3" t="str">
        <f t="shared" si="62"/>
        <v/>
      </c>
      <c r="K974" s="2">
        <v>13.466519999999999</v>
      </c>
      <c r="L974" s="2">
        <v>0</v>
      </c>
      <c r="M974" s="3">
        <f t="shared" si="63"/>
        <v>-1</v>
      </c>
    </row>
    <row r="975" spans="1:13" x14ac:dyDescent="0.2">
      <c r="A975" s="6" t="s">
        <v>0</v>
      </c>
      <c r="B975" s="6" t="s">
        <v>64</v>
      </c>
      <c r="C975" s="5">
        <v>0</v>
      </c>
      <c r="D975" s="5">
        <v>0</v>
      </c>
      <c r="E975" s="4" t="str">
        <f t="shared" si="60"/>
        <v/>
      </c>
      <c r="F975" s="5">
        <v>43.318420000000003</v>
      </c>
      <c r="G975" s="5">
        <v>94.268000000000001</v>
      </c>
      <c r="H975" s="4">
        <f t="shared" si="61"/>
        <v>1.1761643199359533</v>
      </c>
      <c r="I975" s="5">
        <v>163.76127</v>
      </c>
      <c r="J975" s="4">
        <f t="shared" si="62"/>
        <v>-0.4243571755397354</v>
      </c>
      <c r="K975" s="5">
        <v>43.318420000000003</v>
      </c>
      <c r="L975" s="5">
        <v>94.268000000000001</v>
      </c>
      <c r="M975" s="4">
        <f t="shared" si="63"/>
        <v>1.1761643199359533</v>
      </c>
    </row>
    <row r="976" spans="1:13" x14ac:dyDescent="0.2">
      <c r="A976" s="1" t="s">
        <v>22</v>
      </c>
      <c r="B976" s="1" t="s">
        <v>63</v>
      </c>
      <c r="C976" s="2">
        <v>0</v>
      </c>
      <c r="D976" s="2">
        <v>10.5244</v>
      </c>
      <c r="E976" s="3" t="str">
        <f t="shared" si="60"/>
        <v/>
      </c>
      <c r="F976" s="2">
        <v>39.147860000000001</v>
      </c>
      <c r="G976" s="2">
        <v>18.83174</v>
      </c>
      <c r="H976" s="3">
        <f t="shared" si="61"/>
        <v>-0.51895863528683306</v>
      </c>
      <c r="I976" s="2">
        <v>62.592010000000002</v>
      </c>
      <c r="J976" s="3">
        <f t="shared" si="62"/>
        <v>-0.69913508129871527</v>
      </c>
      <c r="K976" s="2">
        <v>39.147860000000001</v>
      </c>
      <c r="L976" s="2">
        <v>18.83174</v>
      </c>
      <c r="M976" s="3">
        <f t="shared" si="63"/>
        <v>-0.51895863528683306</v>
      </c>
    </row>
    <row r="977" spans="1:13" x14ac:dyDescent="0.2">
      <c r="A977" s="1" t="s">
        <v>21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0.40414</v>
      </c>
      <c r="H977" s="3" t="str">
        <f t="shared" si="61"/>
        <v/>
      </c>
      <c r="I977" s="2">
        <v>1.4250000000000001E-2</v>
      </c>
      <c r="J977" s="3">
        <f t="shared" si="62"/>
        <v>27.360701754385964</v>
      </c>
      <c r="K977" s="2">
        <v>0</v>
      </c>
      <c r="L977" s="2">
        <v>0.40414</v>
      </c>
      <c r="M977" s="3" t="str">
        <f t="shared" si="63"/>
        <v/>
      </c>
    </row>
    <row r="978" spans="1:13" x14ac:dyDescent="0.2">
      <c r="A978" s="1" t="s">
        <v>20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19.22392</v>
      </c>
      <c r="G978" s="2">
        <v>19.699529999999999</v>
      </c>
      <c r="H978" s="3">
        <f t="shared" si="61"/>
        <v>2.4740531587730263E-2</v>
      </c>
      <c r="I978" s="2">
        <v>9.3637700000000006</v>
      </c>
      <c r="J978" s="3">
        <f t="shared" si="62"/>
        <v>1.1038032758173255</v>
      </c>
      <c r="K978" s="2">
        <v>19.22392</v>
      </c>
      <c r="L978" s="2">
        <v>19.699529999999999</v>
      </c>
      <c r="M978" s="3">
        <f t="shared" si="63"/>
        <v>2.4740531587730263E-2</v>
      </c>
    </row>
    <row r="979" spans="1:13" x14ac:dyDescent="0.2">
      <c r="A979" s="1" t="s">
        <v>19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5.8632600000000004</v>
      </c>
      <c r="G979" s="2">
        <v>2.2775599999999998</v>
      </c>
      <c r="H979" s="3">
        <f t="shared" si="61"/>
        <v>-0.61155398191449817</v>
      </c>
      <c r="I979" s="2">
        <v>10.207940000000001</v>
      </c>
      <c r="J979" s="3">
        <f t="shared" si="62"/>
        <v>-0.7768834848167212</v>
      </c>
      <c r="K979" s="2">
        <v>5.8632600000000004</v>
      </c>
      <c r="L979" s="2">
        <v>2.2775599999999998</v>
      </c>
      <c r="M979" s="3">
        <f t="shared" si="63"/>
        <v>-0.61155398191449817</v>
      </c>
    </row>
    <row r="980" spans="1:13" x14ac:dyDescent="0.2">
      <c r="A980" s="1" t="s">
        <v>18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17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39.127229999999997</v>
      </c>
      <c r="G981" s="2">
        <v>49.576830000000001</v>
      </c>
      <c r="H981" s="3">
        <f t="shared" si="61"/>
        <v>0.26706720613751611</v>
      </c>
      <c r="I981" s="2">
        <v>273.58287000000001</v>
      </c>
      <c r="J981" s="3">
        <f t="shared" si="62"/>
        <v>-0.81878679026943457</v>
      </c>
      <c r="K981" s="2">
        <v>39.127229999999997</v>
      </c>
      <c r="L981" s="2">
        <v>49.576830000000001</v>
      </c>
      <c r="M981" s="3">
        <f t="shared" si="63"/>
        <v>0.26706720613751611</v>
      </c>
    </row>
    <row r="982" spans="1:13" x14ac:dyDescent="0.2">
      <c r="A982" s="1" t="s">
        <v>15</v>
      </c>
      <c r="B982" s="1" t="s">
        <v>63</v>
      </c>
      <c r="C982" s="2">
        <v>0</v>
      </c>
      <c r="D982" s="2">
        <v>60</v>
      </c>
      <c r="E982" s="3" t="str">
        <f t="shared" si="60"/>
        <v/>
      </c>
      <c r="F982" s="2">
        <v>0</v>
      </c>
      <c r="G982" s="2">
        <v>60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60</v>
      </c>
      <c r="M982" s="3" t="str">
        <f t="shared" si="63"/>
        <v/>
      </c>
    </row>
    <row r="983" spans="1:13" x14ac:dyDescent="0.2">
      <c r="A983" s="1" t="s">
        <v>14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</v>
      </c>
      <c r="M983" s="3" t="str">
        <f t="shared" si="63"/>
        <v/>
      </c>
    </row>
    <row r="984" spans="1:13" x14ac:dyDescent="0.2">
      <c r="A984" s="1" t="s">
        <v>13</v>
      </c>
      <c r="B984" s="1" t="s">
        <v>63</v>
      </c>
      <c r="C984" s="2">
        <v>95.659750000000003</v>
      </c>
      <c r="D984" s="2">
        <v>0</v>
      </c>
      <c r="E984" s="3">
        <f t="shared" si="60"/>
        <v>-1</v>
      </c>
      <c r="F984" s="2">
        <v>2165.48576</v>
      </c>
      <c r="G984" s="2">
        <v>2030.5193999999999</v>
      </c>
      <c r="H984" s="3">
        <f t="shared" si="61"/>
        <v>-6.2326136007470279E-2</v>
      </c>
      <c r="I984" s="2">
        <v>1785.64572</v>
      </c>
      <c r="J984" s="3">
        <f t="shared" si="62"/>
        <v>0.13713452632698053</v>
      </c>
      <c r="K984" s="2">
        <v>2165.48576</v>
      </c>
      <c r="L984" s="2">
        <v>2030.5193999999999</v>
      </c>
      <c r="M984" s="3">
        <f t="shared" si="63"/>
        <v>-6.2326136007470279E-2</v>
      </c>
    </row>
    <row r="985" spans="1:13" x14ac:dyDescent="0.2">
      <c r="A985" s="1" t="s">
        <v>12</v>
      </c>
      <c r="B985" s="1" t="s">
        <v>63</v>
      </c>
      <c r="C985" s="2">
        <v>0</v>
      </c>
      <c r="D985" s="2">
        <v>16.857759999999999</v>
      </c>
      <c r="E985" s="3" t="str">
        <f t="shared" si="60"/>
        <v/>
      </c>
      <c r="F985" s="2">
        <v>0</v>
      </c>
      <c r="G985" s="2">
        <v>16.857759999999999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</v>
      </c>
      <c r="L985" s="2">
        <v>16.857759999999999</v>
      </c>
      <c r="M985" s="3" t="str">
        <f t="shared" si="63"/>
        <v/>
      </c>
    </row>
    <row r="986" spans="1:13" x14ac:dyDescent="0.2">
      <c r="A986" s="1" t="s">
        <v>11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3.1899999999999998E-2</v>
      </c>
      <c r="G986" s="2">
        <v>0.4</v>
      </c>
      <c r="H986" s="3">
        <f t="shared" si="61"/>
        <v>11.539184952978058</v>
      </c>
      <c r="I986" s="2">
        <v>0</v>
      </c>
      <c r="J986" s="3" t="str">
        <f t="shared" si="62"/>
        <v/>
      </c>
      <c r="K986" s="2">
        <v>3.1899999999999998E-2</v>
      </c>
      <c r="L986" s="2">
        <v>0.4</v>
      </c>
      <c r="M986" s="3">
        <f t="shared" si="63"/>
        <v>11.539184952978058</v>
      </c>
    </row>
    <row r="987" spans="1:13" x14ac:dyDescent="0.2">
      <c r="A987" s="1" t="s">
        <v>10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51.414920000000002</v>
      </c>
      <c r="G987" s="2">
        <v>799.25604999999996</v>
      </c>
      <c r="H987" s="3">
        <f t="shared" si="61"/>
        <v>14.545216252402998</v>
      </c>
      <c r="I987" s="2">
        <v>672.06008999999995</v>
      </c>
      <c r="J987" s="3">
        <f t="shared" si="62"/>
        <v>0.18926277857088647</v>
      </c>
      <c r="K987" s="2">
        <v>51.414920000000002</v>
      </c>
      <c r="L987" s="2">
        <v>799.25604999999996</v>
      </c>
      <c r="M987" s="3">
        <f t="shared" si="63"/>
        <v>14.545216252402998</v>
      </c>
    </row>
    <row r="988" spans="1:13" x14ac:dyDescent="0.2">
      <c r="A988" s="1" t="s">
        <v>9</v>
      </c>
      <c r="B988" s="1" t="s">
        <v>63</v>
      </c>
      <c r="C988" s="2">
        <v>0</v>
      </c>
      <c r="D988" s="2">
        <v>0</v>
      </c>
      <c r="E988" s="3" t="str">
        <f t="shared" si="60"/>
        <v/>
      </c>
      <c r="F988" s="2">
        <v>362.71798000000001</v>
      </c>
      <c r="G988" s="2">
        <v>722.84779000000003</v>
      </c>
      <c r="H988" s="3">
        <f t="shared" si="61"/>
        <v>0.99286451143116761</v>
      </c>
      <c r="I988" s="2">
        <v>382.60480000000001</v>
      </c>
      <c r="J988" s="3">
        <f t="shared" si="62"/>
        <v>0.88928050562878469</v>
      </c>
      <c r="K988" s="2">
        <v>362.71798000000001</v>
      </c>
      <c r="L988" s="2">
        <v>722.84779000000003</v>
      </c>
      <c r="M988" s="3">
        <f t="shared" si="63"/>
        <v>0.99286451143116761</v>
      </c>
    </row>
    <row r="989" spans="1:13" x14ac:dyDescent="0.2">
      <c r="A989" s="1" t="s">
        <v>8</v>
      </c>
      <c r="B989" s="1" t="s">
        <v>63</v>
      </c>
      <c r="C989" s="2">
        <v>0</v>
      </c>
      <c r="D989" s="2">
        <v>0</v>
      </c>
      <c r="E989" s="3" t="str">
        <f t="shared" si="60"/>
        <v/>
      </c>
      <c r="F989" s="2">
        <v>146.22602000000001</v>
      </c>
      <c r="G989" s="2">
        <v>48.460079999999998</v>
      </c>
      <c r="H989" s="3">
        <f t="shared" si="61"/>
        <v>-0.66859468649970788</v>
      </c>
      <c r="I989" s="2">
        <v>38.402320000000003</v>
      </c>
      <c r="J989" s="3">
        <f t="shared" si="62"/>
        <v>0.26190500990565146</v>
      </c>
      <c r="K989" s="2">
        <v>146.22602000000001</v>
      </c>
      <c r="L989" s="2">
        <v>48.460079999999998</v>
      </c>
      <c r="M989" s="3">
        <f t="shared" si="63"/>
        <v>-0.66859468649970788</v>
      </c>
    </row>
    <row r="990" spans="1:13" x14ac:dyDescent="0.2">
      <c r="A990" s="1" t="s">
        <v>6</v>
      </c>
      <c r="B990" s="1" t="s">
        <v>63</v>
      </c>
      <c r="C990" s="2">
        <v>0</v>
      </c>
      <c r="D990" s="2">
        <v>35.376309999999997</v>
      </c>
      <c r="E990" s="3" t="str">
        <f t="shared" si="60"/>
        <v/>
      </c>
      <c r="F990" s="2">
        <v>47.643979999999999</v>
      </c>
      <c r="G990" s="2">
        <v>150.80734000000001</v>
      </c>
      <c r="H990" s="3">
        <f t="shared" si="61"/>
        <v>2.1652968538732491</v>
      </c>
      <c r="I990" s="2">
        <v>118.50413</v>
      </c>
      <c r="J990" s="3">
        <f t="shared" si="62"/>
        <v>0.27259142782618628</v>
      </c>
      <c r="K990" s="2">
        <v>47.643979999999999</v>
      </c>
      <c r="L990" s="2">
        <v>150.80734000000001</v>
      </c>
      <c r="M990" s="3">
        <f t="shared" si="63"/>
        <v>2.1652968538732491</v>
      </c>
    </row>
    <row r="991" spans="1:13" x14ac:dyDescent="0.2">
      <c r="A991" s="1" t="s">
        <v>5</v>
      </c>
      <c r="B991" s="1" t="s">
        <v>63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4131.5042899999999</v>
      </c>
      <c r="H991" s="3" t="str">
        <f t="shared" si="61"/>
        <v/>
      </c>
      <c r="I991" s="2">
        <v>0.45066000000000001</v>
      </c>
      <c r="J991" s="3">
        <f t="shared" si="62"/>
        <v>9166.6747215195483</v>
      </c>
      <c r="K991" s="2">
        <v>0</v>
      </c>
      <c r="L991" s="2">
        <v>4131.5042899999999</v>
      </c>
      <c r="M991" s="3" t="str">
        <f t="shared" si="63"/>
        <v/>
      </c>
    </row>
    <row r="992" spans="1:13" x14ac:dyDescent="0.2">
      <c r="A992" s="1" t="s">
        <v>4</v>
      </c>
      <c r="B992" s="1" t="s">
        <v>63</v>
      </c>
      <c r="C992" s="2">
        <v>0</v>
      </c>
      <c r="D992" s="2">
        <v>0</v>
      </c>
      <c r="E992" s="3" t="str">
        <f t="shared" si="60"/>
        <v/>
      </c>
      <c r="F992" s="2">
        <v>10.420439999999999</v>
      </c>
      <c r="G992" s="2">
        <v>141.28807</v>
      </c>
      <c r="H992" s="3">
        <f t="shared" si="61"/>
        <v>12.558743200862921</v>
      </c>
      <c r="I992" s="2">
        <v>128.14743999999999</v>
      </c>
      <c r="J992" s="3">
        <f t="shared" si="62"/>
        <v>0.10254305509341433</v>
      </c>
      <c r="K992" s="2">
        <v>10.420439999999999</v>
      </c>
      <c r="L992" s="2">
        <v>141.28807</v>
      </c>
      <c r="M992" s="3">
        <f t="shared" si="63"/>
        <v>12.558743200862921</v>
      </c>
    </row>
    <row r="993" spans="1:13" x14ac:dyDescent="0.2">
      <c r="A993" s="1" t="s">
        <v>2</v>
      </c>
      <c r="B993" s="1" t="s">
        <v>63</v>
      </c>
      <c r="C993" s="2">
        <v>0</v>
      </c>
      <c r="D993" s="2">
        <v>0</v>
      </c>
      <c r="E993" s="3" t="str">
        <f t="shared" si="60"/>
        <v/>
      </c>
      <c r="F993" s="2">
        <v>56.391109999999998</v>
      </c>
      <c r="G993" s="2">
        <v>10.77089</v>
      </c>
      <c r="H993" s="3">
        <f t="shared" si="61"/>
        <v>-0.80899666631850309</v>
      </c>
      <c r="I993" s="2">
        <v>3.67598</v>
      </c>
      <c r="J993" s="3">
        <f t="shared" si="62"/>
        <v>1.9300730689503207</v>
      </c>
      <c r="K993" s="2">
        <v>56.391109999999998</v>
      </c>
      <c r="L993" s="2">
        <v>10.77089</v>
      </c>
      <c r="M993" s="3">
        <f t="shared" si="63"/>
        <v>-0.80899666631850309</v>
      </c>
    </row>
    <row r="994" spans="1:13" x14ac:dyDescent="0.2">
      <c r="A994" s="1" t="s">
        <v>25</v>
      </c>
      <c r="B994" s="1" t="s">
        <v>63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6.3050499999999996</v>
      </c>
      <c r="J994" s="3">
        <f t="shared" si="62"/>
        <v>-1</v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6" t="s">
        <v>0</v>
      </c>
      <c r="B995" s="6" t="s">
        <v>63</v>
      </c>
      <c r="C995" s="5">
        <v>95.659750000000003</v>
      </c>
      <c r="D995" s="5">
        <v>122.75847</v>
      </c>
      <c r="E995" s="4">
        <f t="shared" si="60"/>
        <v>0.28328236274922314</v>
      </c>
      <c r="F995" s="5">
        <v>2944.1943799999999</v>
      </c>
      <c r="G995" s="5">
        <v>8203.5014699999992</v>
      </c>
      <c r="H995" s="4">
        <f t="shared" si="61"/>
        <v>1.7863314751657122</v>
      </c>
      <c r="I995" s="5">
        <v>3491.5570299999999</v>
      </c>
      <c r="J995" s="4">
        <f t="shared" si="62"/>
        <v>1.3495252689600203</v>
      </c>
      <c r="K995" s="5">
        <v>2944.1943799999999</v>
      </c>
      <c r="L995" s="5">
        <v>8203.5014699999992</v>
      </c>
      <c r="M995" s="4">
        <f t="shared" si="63"/>
        <v>1.7863314751657122</v>
      </c>
    </row>
    <row r="996" spans="1:13" x14ac:dyDescent="0.2">
      <c r="A996" s="1" t="s">
        <v>22</v>
      </c>
      <c r="B996" s="1" t="s">
        <v>62</v>
      </c>
      <c r="C996" s="2">
        <v>601.66917000000001</v>
      </c>
      <c r="D996" s="2">
        <v>1004.47217</v>
      </c>
      <c r="E996" s="3">
        <f t="shared" ref="E996:E1058" si="64">IF(C996=0,"",(D996/C996-1))</f>
        <v>0.66947588489534859</v>
      </c>
      <c r="F996" s="2">
        <v>11733.875609999999</v>
      </c>
      <c r="G996" s="2">
        <v>14707.9735</v>
      </c>
      <c r="H996" s="3">
        <f t="shared" ref="H996:H1058" si="65">IF(F996=0,"",(G996/F996-1))</f>
        <v>0.25346253777101357</v>
      </c>
      <c r="I996" s="2">
        <v>16013.892739999999</v>
      </c>
      <c r="J996" s="3">
        <f t="shared" ref="J996:J1058" si="66">IF(I996=0,"",(G996/I996-1))</f>
        <v>-8.154914368434818E-2</v>
      </c>
      <c r="K996" s="2">
        <v>11733.875609999999</v>
      </c>
      <c r="L996" s="2">
        <v>14707.9735</v>
      </c>
      <c r="M996" s="3">
        <f t="shared" ref="M996:M1058" si="67">IF(K996=0,"",(L996/K996-1))</f>
        <v>0.25346253777101357</v>
      </c>
    </row>
    <row r="997" spans="1:13" x14ac:dyDescent="0.2">
      <c r="A997" s="1" t="s">
        <v>21</v>
      </c>
      <c r="B997" s="1" t="s">
        <v>62</v>
      </c>
      <c r="C997" s="2">
        <v>112.78623</v>
      </c>
      <c r="D997" s="2">
        <v>8.0076900000000002</v>
      </c>
      <c r="E997" s="3">
        <f t="shared" si="64"/>
        <v>-0.92900117328152554</v>
      </c>
      <c r="F997" s="2">
        <v>1071.3845100000001</v>
      </c>
      <c r="G997" s="2">
        <v>1134.7576799999999</v>
      </c>
      <c r="H997" s="3">
        <f t="shared" si="65"/>
        <v>5.9150724514394737E-2</v>
      </c>
      <c r="I997" s="2">
        <v>1776.7577799999999</v>
      </c>
      <c r="J997" s="3">
        <f t="shared" si="66"/>
        <v>-0.36133237024576303</v>
      </c>
      <c r="K997" s="2">
        <v>1071.3845100000001</v>
      </c>
      <c r="L997" s="2">
        <v>1134.7576799999999</v>
      </c>
      <c r="M997" s="3">
        <f t="shared" si="67"/>
        <v>5.9150724514394737E-2</v>
      </c>
    </row>
    <row r="998" spans="1:13" x14ac:dyDescent="0.2">
      <c r="A998" s="1" t="s">
        <v>20</v>
      </c>
      <c r="B998" s="1" t="s">
        <v>62</v>
      </c>
      <c r="C998" s="2">
        <v>560.07785000000001</v>
      </c>
      <c r="D998" s="2">
        <v>749.47649000000001</v>
      </c>
      <c r="E998" s="3">
        <f t="shared" si="64"/>
        <v>0.33816484619057863</v>
      </c>
      <c r="F998" s="2">
        <v>16047.34663</v>
      </c>
      <c r="G998" s="2">
        <v>21254.306410000001</v>
      </c>
      <c r="H998" s="3">
        <f t="shared" si="65"/>
        <v>0.32447481194590488</v>
      </c>
      <c r="I998" s="2">
        <v>25268.206839999999</v>
      </c>
      <c r="J998" s="3">
        <f t="shared" si="66"/>
        <v>-0.15885181150432592</v>
      </c>
      <c r="K998" s="2">
        <v>16047.34663</v>
      </c>
      <c r="L998" s="2">
        <v>21254.306410000001</v>
      </c>
      <c r="M998" s="3">
        <f t="shared" si="67"/>
        <v>0.32447481194590488</v>
      </c>
    </row>
    <row r="999" spans="1:13" x14ac:dyDescent="0.2">
      <c r="A999" s="1" t="s">
        <v>19</v>
      </c>
      <c r="B999" s="1" t="s">
        <v>62</v>
      </c>
      <c r="C999" s="2">
        <v>0</v>
      </c>
      <c r="D999" s="2">
        <v>0</v>
      </c>
      <c r="E999" s="3" t="str">
        <f t="shared" si="64"/>
        <v/>
      </c>
      <c r="F999" s="2">
        <v>25.699079999999999</v>
      </c>
      <c r="G999" s="2">
        <v>2.5311900000000001</v>
      </c>
      <c r="H999" s="3">
        <f t="shared" si="65"/>
        <v>-0.90150659089741736</v>
      </c>
      <c r="I999" s="2">
        <v>42.996830000000003</v>
      </c>
      <c r="J999" s="3">
        <f t="shared" si="66"/>
        <v>-0.94113077638514286</v>
      </c>
      <c r="K999" s="2">
        <v>25.699079999999999</v>
      </c>
      <c r="L999" s="2">
        <v>2.5311900000000001</v>
      </c>
      <c r="M999" s="3">
        <f t="shared" si="67"/>
        <v>-0.90150659089741736</v>
      </c>
    </row>
    <row r="1000" spans="1:13" x14ac:dyDescent="0.2">
      <c r="A1000" s="1" t="s">
        <v>18</v>
      </c>
      <c r="B1000" s="1" t="s">
        <v>62</v>
      </c>
      <c r="C1000" s="2">
        <v>0.37401000000000001</v>
      </c>
      <c r="D1000" s="2">
        <v>0</v>
      </c>
      <c r="E1000" s="3">
        <f t="shared" si="64"/>
        <v>-1</v>
      </c>
      <c r="F1000" s="2">
        <v>3.0997400000000002</v>
      </c>
      <c r="G1000" s="2">
        <v>0.42238999999999999</v>
      </c>
      <c r="H1000" s="3">
        <f t="shared" si="65"/>
        <v>-0.86373373250659735</v>
      </c>
      <c r="I1000" s="2">
        <v>5.1504700000000003</v>
      </c>
      <c r="J1000" s="3">
        <f t="shared" si="66"/>
        <v>-0.91799000867881964</v>
      </c>
      <c r="K1000" s="2">
        <v>3.0997400000000002</v>
      </c>
      <c r="L1000" s="2">
        <v>0.42238999999999999</v>
      </c>
      <c r="M1000" s="3">
        <f t="shared" si="67"/>
        <v>-0.86373373250659735</v>
      </c>
    </row>
    <row r="1001" spans="1:13" x14ac:dyDescent="0.2">
      <c r="A1001" s="1" t="s">
        <v>17</v>
      </c>
      <c r="B1001" s="1" t="s">
        <v>62</v>
      </c>
      <c r="C1001" s="2">
        <v>228.77238</v>
      </c>
      <c r="D1001" s="2">
        <v>1459.2320500000001</v>
      </c>
      <c r="E1001" s="3">
        <f t="shared" si="64"/>
        <v>5.3785324522129816</v>
      </c>
      <c r="F1001" s="2">
        <v>13328.253919999999</v>
      </c>
      <c r="G1001" s="2">
        <v>16570.77291</v>
      </c>
      <c r="H1001" s="3">
        <f t="shared" si="65"/>
        <v>0.24328160383667119</v>
      </c>
      <c r="I1001" s="2">
        <v>16092.65979</v>
      </c>
      <c r="J1001" s="3">
        <f t="shared" si="66"/>
        <v>2.9710012281319642E-2</v>
      </c>
      <c r="K1001" s="2">
        <v>13328.253919999999</v>
      </c>
      <c r="L1001" s="2">
        <v>16570.77291</v>
      </c>
      <c r="M1001" s="3">
        <f t="shared" si="67"/>
        <v>0.24328160383667119</v>
      </c>
    </row>
    <row r="1002" spans="1:13" x14ac:dyDescent="0.2">
      <c r="A1002" s="1" t="s">
        <v>16</v>
      </c>
      <c r="B1002" s="1" t="s">
        <v>62</v>
      </c>
      <c r="C1002" s="2">
        <v>0</v>
      </c>
      <c r="D1002" s="2">
        <v>0</v>
      </c>
      <c r="E1002" s="3" t="str">
        <f t="shared" si="64"/>
        <v/>
      </c>
      <c r="F1002" s="2">
        <v>0</v>
      </c>
      <c r="G1002" s="2">
        <v>1.3986700000000001</v>
      </c>
      <c r="H1002" s="3" t="str">
        <f t="shared" si="65"/>
        <v/>
      </c>
      <c r="I1002" s="2">
        <v>5.59612</v>
      </c>
      <c r="J1002" s="3">
        <f t="shared" si="66"/>
        <v>-0.75006433028598385</v>
      </c>
      <c r="K1002" s="2">
        <v>0</v>
      </c>
      <c r="L1002" s="2">
        <v>1.3986700000000001</v>
      </c>
      <c r="M1002" s="3" t="str">
        <f t="shared" si="67"/>
        <v/>
      </c>
    </row>
    <row r="1003" spans="1:13" x14ac:dyDescent="0.2">
      <c r="A1003" s="1" t="s">
        <v>14</v>
      </c>
      <c r="B1003" s="1" t="s">
        <v>62</v>
      </c>
      <c r="C1003" s="2">
        <v>8.4043500000000009</v>
      </c>
      <c r="D1003" s="2">
        <v>95.422229999999999</v>
      </c>
      <c r="E1003" s="3">
        <f t="shared" si="64"/>
        <v>10.353909582537613</v>
      </c>
      <c r="F1003" s="2">
        <v>678.14288999999997</v>
      </c>
      <c r="G1003" s="2">
        <v>699.68740000000003</v>
      </c>
      <c r="H1003" s="3">
        <f t="shared" si="65"/>
        <v>3.1769867851891842E-2</v>
      </c>
      <c r="I1003" s="2">
        <v>1396.0512000000001</v>
      </c>
      <c r="J1003" s="3">
        <f t="shared" si="66"/>
        <v>-0.4988096425116787</v>
      </c>
      <c r="K1003" s="2">
        <v>678.14288999999997</v>
      </c>
      <c r="L1003" s="2">
        <v>699.68740000000003</v>
      </c>
      <c r="M1003" s="3">
        <f t="shared" si="67"/>
        <v>3.1769867851891842E-2</v>
      </c>
    </row>
    <row r="1004" spans="1:13" x14ac:dyDescent="0.2">
      <c r="A1004" s="1" t="s">
        <v>13</v>
      </c>
      <c r="B1004" s="1" t="s">
        <v>62</v>
      </c>
      <c r="C1004" s="2">
        <v>36.137320000000003</v>
      </c>
      <c r="D1004" s="2">
        <v>12.85026</v>
      </c>
      <c r="E1004" s="3">
        <f t="shared" si="64"/>
        <v>-0.64440473172886092</v>
      </c>
      <c r="F1004" s="2">
        <v>756.31511999999998</v>
      </c>
      <c r="G1004" s="2">
        <v>967.69893999999999</v>
      </c>
      <c r="H1004" s="3">
        <f t="shared" si="65"/>
        <v>0.27949172826268498</v>
      </c>
      <c r="I1004" s="2">
        <v>997.98976000000005</v>
      </c>
      <c r="J1004" s="3">
        <f t="shared" si="66"/>
        <v>-3.0351834471728512E-2</v>
      </c>
      <c r="K1004" s="2">
        <v>756.31511999999998</v>
      </c>
      <c r="L1004" s="2">
        <v>967.69893999999999</v>
      </c>
      <c r="M1004" s="3">
        <f t="shared" si="67"/>
        <v>0.27949172826268498</v>
      </c>
    </row>
    <row r="1005" spans="1:13" x14ac:dyDescent="0.2">
      <c r="A1005" s="1" t="s">
        <v>12</v>
      </c>
      <c r="B1005" s="1" t="s">
        <v>62</v>
      </c>
      <c r="C1005" s="2">
        <v>0</v>
      </c>
      <c r="D1005" s="2">
        <v>61.343510000000002</v>
      </c>
      <c r="E1005" s="3" t="str">
        <f t="shared" si="64"/>
        <v/>
      </c>
      <c r="F1005" s="2">
        <v>2184.5143899999998</v>
      </c>
      <c r="G1005" s="2">
        <v>1817.1382000000001</v>
      </c>
      <c r="H1005" s="3">
        <f t="shared" si="65"/>
        <v>-0.1681729320171701</v>
      </c>
      <c r="I1005" s="2">
        <v>1992.5313100000001</v>
      </c>
      <c r="J1005" s="3">
        <f t="shared" si="66"/>
        <v>-8.8025271733371158E-2</v>
      </c>
      <c r="K1005" s="2">
        <v>2184.5143899999998</v>
      </c>
      <c r="L1005" s="2">
        <v>1817.1382000000001</v>
      </c>
      <c r="M1005" s="3">
        <f t="shared" si="67"/>
        <v>-0.1681729320171701</v>
      </c>
    </row>
    <row r="1006" spans="1:13" x14ac:dyDescent="0.2">
      <c r="A1006" s="1" t="s">
        <v>11</v>
      </c>
      <c r="B1006" s="1" t="s">
        <v>62</v>
      </c>
      <c r="C1006" s="2">
        <v>216.81259</v>
      </c>
      <c r="D1006" s="2">
        <v>189.06218000000001</v>
      </c>
      <c r="E1006" s="3">
        <f t="shared" si="64"/>
        <v>-0.12799261334408663</v>
      </c>
      <c r="F1006" s="2">
        <v>2594.2170099999998</v>
      </c>
      <c r="G1006" s="2">
        <v>3655.25335</v>
      </c>
      <c r="H1006" s="3">
        <f t="shared" si="65"/>
        <v>0.40900061016869227</v>
      </c>
      <c r="I1006" s="2">
        <v>4589.7530299999999</v>
      </c>
      <c r="J1006" s="3">
        <f t="shared" si="66"/>
        <v>-0.2036056567514265</v>
      </c>
      <c r="K1006" s="2">
        <v>2594.2170099999998</v>
      </c>
      <c r="L1006" s="2">
        <v>3655.25335</v>
      </c>
      <c r="M1006" s="3">
        <f t="shared" si="67"/>
        <v>0.40900061016869227</v>
      </c>
    </row>
    <row r="1007" spans="1:13" x14ac:dyDescent="0.2">
      <c r="A1007" s="1" t="s">
        <v>10</v>
      </c>
      <c r="B1007" s="1" t="s">
        <v>62</v>
      </c>
      <c r="C1007" s="2">
        <v>543.37377000000004</v>
      </c>
      <c r="D1007" s="2">
        <v>437.38981000000001</v>
      </c>
      <c r="E1007" s="3">
        <f t="shared" si="64"/>
        <v>-0.1950479869501246</v>
      </c>
      <c r="F1007" s="2">
        <v>6255.3250600000001</v>
      </c>
      <c r="G1007" s="2">
        <v>7465.1664600000004</v>
      </c>
      <c r="H1007" s="3">
        <f t="shared" si="65"/>
        <v>0.19340983696217373</v>
      </c>
      <c r="I1007" s="2">
        <v>7206.5411000000004</v>
      </c>
      <c r="J1007" s="3">
        <f t="shared" si="66"/>
        <v>3.5887585515886444E-2</v>
      </c>
      <c r="K1007" s="2">
        <v>6255.3250600000001</v>
      </c>
      <c r="L1007" s="2">
        <v>7465.1664600000004</v>
      </c>
      <c r="M1007" s="3">
        <f t="shared" si="67"/>
        <v>0.19340983696217373</v>
      </c>
    </row>
    <row r="1008" spans="1:13" x14ac:dyDescent="0.2">
      <c r="A1008" s="1" t="s">
        <v>27</v>
      </c>
      <c r="B1008" s="1" t="s">
        <v>62</v>
      </c>
      <c r="C1008" s="2">
        <v>0</v>
      </c>
      <c r="D1008" s="2">
        <v>0.94499999999999995</v>
      </c>
      <c r="E1008" s="3" t="str">
        <f t="shared" si="64"/>
        <v/>
      </c>
      <c r="F1008" s="2">
        <v>17.010809999999999</v>
      </c>
      <c r="G1008" s="2">
        <v>42.98536</v>
      </c>
      <c r="H1008" s="3">
        <f t="shared" si="65"/>
        <v>1.5269437492982405</v>
      </c>
      <c r="I1008" s="2">
        <v>37.70317</v>
      </c>
      <c r="J1008" s="3">
        <f t="shared" si="66"/>
        <v>0.14009936034556247</v>
      </c>
      <c r="K1008" s="2">
        <v>17.010809999999999</v>
      </c>
      <c r="L1008" s="2">
        <v>42.98536</v>
      </c>
      <c r="M1008" s="3">
        <f t="shared" si="67"/>
        <v>1.5269437492982405</v>
      </c>
    </row>
    <row r="1009" spans="1:13" x14ac:dyDescent="0.2">
      <c r="A1009" s="1" t="s">
        <v>9</v>
      </c>
      <c r="B1009" s="1" t="s">
        <v>62</v>
      </c>
      <c r="C1009" s="2">
        <v>68.125200000000007</v>
      </c>
      <c r="D1009" s="2">
        <v>3255.9462400000002</v>
      </c>
      <c r="E1009" s="3">
        <f t="shared" si="64"/>
        <v>46.793565963843044</v>
      </c>
      <c r="F1009" s="2">
        <v>5906.7664100000002</v>
      </c>
      <c r="G1009" s="2">
        <v>15133.067080000001</v>
      </c>
      <c r="H1009" s="3">
        <f t="shared" si="65"/>
        <v>1.5619884094925638</v>
      </c>
      <c r="I1009" s="2">
        <v>9570.1783400000004</v>
      </c>
      <c r="J1009" s="3">
        <f t="shared" si="66"/>
        <v>0.58127325765174831</v>
      </c>
      <c r="K1009" s="2">
        <v>5906.7664100000002</v>
      </c>
      <c r="L1009" s="2">
        <v>15133.067080000001</v>
      </c>
      <c r="M1009" s="3">
        <f t="shared" si="67"/>
        <v>1.5619884094925638</v>
      </c>
    </row>
    <row r="1010" spans="1:13" x14ac:dyDescent="0.2">
      <c r="A1010" s="1" t="s">
        <v>8</v>
      </c>
      <c r="B1010" s="1" t="s">
        <v>62</v>
      </c>
      <c r="C1010" s="2">
        <v>63.271830000000001</v>
      </c>
      <c r="D1010" s="2">
        <v>170.13248999999999</v>
      </c>
      <c r="E1010" s="3">
        <f t="shared" si="64"/>
        <v>1.6889136919226138</v>
      </c>
      <c r="F1010" s="2">
        <v>1383.8232</v>
      </c>
      <c r="G1010" s="2">
        <v>2541.31772</v>
      </c>
      <c r="H1010" s="3">
        <f t="shared" si="65"/>
        <v>0.83644682355376032</v>
      </c>
      <c r="I1010" s="2">
        <v>3363.6003300000002</v>
      </c>
      <c r="J1010" s="3">
        <f t="shared" si="66"/>
        <v>-0.24446501644861007</v>
      </c>
      <c r="K1010" s="2">
        <v>1383.8232</v>
      </c>
      <c r="L1010" s="2">
        <v>2541.31772</v>
      </c>
      <c r="M1010" s="3">
        <f t="shared" si="67"/>
        <v>0.83644682355376032</v>
      </c>
    </row>
    <row r="1011" spans="1:13" x14ac:dyDescent="0.2">
      <c r="A1011" s="1" t="s">
        <v>7</v>
      </c>
      <c r="B1011" s="1" t="s">
        <v>62</v>
      </c>
      <c r="C1011" s="2">
        <v>7.36</v>
      </c>
      <c r="D1011" s="2">
        <v>77.463800000000006</v>
      </c>
      <c r="E1011" s="3">
        <f t="shared" si="64"/>
        <v>9.5249728260869571</v>
      </c>
      <c r="F1011" s="2">
        <v>181.24572000000001</v>
      </c>
      <c r="G1011" s="2">
        <v>261.47622000000001</v>
      </c>
      <c r="H1011" s="3">
        <f t="shared" si="65"/>
        <v>0.44266148739953692</v>
      </c>
      <c r="I1011" s="2">
        <v>297.48237</v>
      </c>
      <c r="J1011" s="3">
        <f t="shared" si="66"/>
        <v>-0.121036248299353</v>
      </c>
      <c r="K1011" s="2">
        <v>181.24572000000001</v>
      </c>
      <c r="L1011" s="2">
        <v>261.47622000000001</v>
      </c>
      <c r="M1011" s="3">
        <f t="shared" si="67"/>
        <v>0.44266148739953692</v>
      </c>
    </row>
    <row r="1012" spans="1:13" x14ac:dyDescent="0.2">
      <c r="A1012" s="1" t="s">
        <v>6</v>
      </c>
      <c r="B1012" s="1" t="s">
        <v>62</v>
      </c>
      <c r="C1012" s="2">
        <v>1061.9696899999999</v>
      </c>
      <c r="D1012" s="2">
        <v>1216.16354</v>
      </c>
      <c r="E1012" s="3">
        <f t="shared" si="64"/>
        <v>0.14519609312013437</v>
      </c>
      <c r="F1012" s="2">
        <v>22322.089550000001</v>
      </c>
      <c r="G1012" s="2">
        <v>27398.775570000002</v>
      </c>
      <c r="H1012" s="3">
        <f t="shared" si="65"/>
        <v>0.22742879911078928</v>
      </c>
      <c r="I1012" s="2">
        <v>31287.335159999999</v>
      </c>
      <c r="J1012" s="3">
        <f t="shared" si="66"/>
        <v>-0.12428541996671594</v>
      </c>
      <c r="K1012" s="2">
        <v>22322.089550000001</v>
      </c>
      <c r="L1012" s="2">
        <v>27398.775570000002</v>
      </c>
      <c r="M1012" s="3">
        <f t="shared" si="67"/>
        <v>0.22742879911078928</v>
      </c>
    </row>
    <row r="1013" spans="1:13" x14ac:dyDescent="0.2">
      <c r="A1013" s="1" t="s">
        <v>5</v>
      </c>
      <c r="B1013" s="1" t="s">
        <v>62</v>
      </c>
      <c r="C1013" s="2">
        <v>0</v>
      </c>
      <c r="D1013" s="2">
        <v>0</v>
      </c>
      <c r="E1013" s="3" t="str">
        <f t="shared" si="64"/>
        <v/>
      </c>
      <c r="F1013" s="2">
        <v>0</v>
      </c>
      <c r="G1013" s="2">
        <v>0.11927</v>
      </c>
      <c r="H1013" s="3" t="str">
        <f t="shared" si="65"/>
        <v/>
      </c>
      <c r="I1013" s="2">
        <v>3.959E-2</v>
      </c>
      <c r="J1013" s="3">
        <f t="shared" si="66"/>
        <v>2.0126294518817884</v>
      </c>
      <c r="K1013" s="2">
        <v>0</v>
      </c>
      <c r="L1013" s="2">
        <v>0.11927</v>
      </c>
      <c r="M1013" s="3" t="str">
        <f t="shared" si="67"/>
        <v/>
      </c>
    </row>
    <row r="1014" spans="1:13" x14ac:dyDescent="0.2">
      <c r="A1014" s="1" t="s">
        <v>4</v>
      </c>
      <c r="B1014" s="1" t="s">
        <v>62</v>
      </c>
      <c r="C1014" s="2">
        <v>21.97897</v>
      </c>
      <c r="D1014" s="2">
        <v>54.487479999999998</v>
      </c>
      <c r="E1014" s="3">
        <f t="shared" si="64"/>
        <v>1.479073405168668</v>
      </c>
      <c r="F1014" s="2">
        <v>2415.9211700000001</v>
      </c>
      <c r="G1014" s="2">
        <v>846.17724999999996</v>
      </c>
      <c r="H1014" s="3">
        <f t="shared" si="65"/>
        <v>-0.64974964394223178</v>
      </c>
      <c r="I1014" s="2">
        <v>821.14020000000005</v>
      </c>
      <c r="J1014" s="3">
        <f t="shared" si="66"/>
        <v>3.0490591009915136E-2</v>
      </c>
      <c r="K1014" s="2">
        <v>2415.9211700000001</v>
      </c>
      <c r="L1014" s="2">
        <v>846.17724999999996</v>
      </c>
      <c r="M1014" s="3">
        <f t="shared" si="67"/>
        <v>-0.64974964394223178</v>
      </c>
    </row>
    <row r="1015" spans="1:13" x14ac:dyDescent="0.2">
      <c r="A1015" s="1" t="s">
        <v>3</v>
      </c>
      <c r="B1015" s="1" t="s">
        <v>62</v>
      </c>
      <c r="C1015" s="2">
        <v>21.385000000000002</v>
      </c>
      <c r="D1015" s="2">
        <v>285.52377999999999</v>
      </c>
      <c r="E1015" s="3">
        <f t="shared" si="64"/>
        <v>12.351591302314706</v>
      </c>
      <c r="F1015" s="2">
        <v>2487.6448300000002</v>
      </c>
      <c r="G1015" s="2">
        <v>3288.02135</v>
      </c>
      <c r="H1015" s="3">
        <f t="shared" si="65"/>
        <v>0.32174067228077718</v>
      </c>
      <c r="I1015" s="2">
        <v>3286.8324699999998</v>
      </c>
      <c r="J1015" s="3">
        <f t="shared" si="66"/>
        <v>3.6170994744977314E-4</v>
      </c>
      <c r="K1015" s="2">
        <v>2487.6448300000002</v>
      </c>
      <c r="L1015" s="2">
        <v>3288.02135</v>
      </c>
      <c r="M1015" s="3">
        <f t="shared" si="67"/>
        <v>0.32174067228077718</v>
      </c>
    </row>
    <row r="1016" spans="1:13" x14ac:dyDescent="0.2">
      <c r="A1016" s="1" t="s">
        <v>2</v>
      </c>
      <c r="B1016" s="1" t="s">
        <v>62</v>
      </c>
      <c r="C1016" s="2">
        <v>1166.3150000000001</v>
      </c>
      <c r="D1016" s="2">
        <v>1455.31825</v>
      </c>
      <c r="E1016" s="3">
        <f t="shared" si="64"/>
        <v>0.24779176294568783</v>
      </c>
      <c r="F1016" s="2">
        <v>21632.43822</v>
      </c>
      <c r="G1016" s="2">
        <v>23495.082780000001</v>
      </c>
      <c r="H1016" s="3">
        <f t="shared" si="65"/>
        <v>8.6104235734181689E-2</v>
      </c>
      <c r="I1016" s="2">
        <v>23035.791509999999</v>
      </c>
      <c r="J1016" s="3">
        <f t="shared" si="66"/>
        <v>1.9938158834291508E-2</v>
      </c>
      <c r="K1016" s="2">
        <v>21632.43822</v>
      </c>
      <c r="L1016" s="2">
        <v>23495.082780000001</v>
      </c>
      <c r="M1016" s="3">
        <f t="shared" si="67"/>
        <v>8.6104235734181689E-2</v>
      </c>
    </row>
    <row r="1017" spans="1:13" x14ac:dyDescent="0.2">
      <c r="A1017" s="1" t="s">
        <v>25</v>
      </c>
      <c r="B1017" s="1" t="s">
        <v>62</v>
      </c>
      <c r="C1017" s="2">
        <v>15.4</v>
      </c>
      <c r="D1017" s="2">
        <v>3.4319999999999999</v>
      </c>
      <c r="E1017" s="3">
        <f t="shared" si="64"/>
        <v>-0.77714285714285714</v>
      </c>
      <c r="F1017" s="2">
        <v>35.090000000000003</v>
      </c>
      <c r="G1017" s="2">
        <v>42.639099999999999</v>
      </c>
      <c r="H1017" s="3">
        <f t="shared" si="65"/>
        <v>0.21513536620119678</v>
      </c>
      <c r="I1017" s="2">
        <v>121.18826</v>
      </c>
      <c r="J1017" s="3">
        <f t="shared" si="66"/>
        <v>-0.6481581631752118</v>
      </c>
      <c r="K1017" s="2">
        <v>35.090000000000003</v>
      </c>
      <c r="L1017" s="2">
        <v>42.639099999999999</v>
      </c>
      <c r="M1017" s="3">
        <f t="shared" si="67"/>
        <v>0.21513536620119678</v>
      </c>
    </row>
    <row r="1018" spans="1:13" x14ac:dyDescent="0.2">
      <c r="A1018" s="1" t="s">
        <v>29</v>
      </c>
      <c r="B1018" s="1" t="s">
        <v>62</v>
      </c>
      <c r="C1018" s="2">
        <v>0</v>
      </c>
      <c r="D1018" s="2">
        <v>0</v>
      </c>
      <c r="E1018" s="3" t="str">
        <f t="shared" si="64"/>
        <v/>
      </c>
      <c r="F1018" s="2">
        <v>0</v>
      </c>
      <c r="G1018" s="2">
        <v>0.41120000000000001</v>
      </c>
      <c r="H1018" s="3" t="str">
        <f t="shared" si="65"/>
        <v/>
      </c>
      <c r="I1018" s="2">
        <v>0</v>
      </c>
      <c r="J1018" s="3" t="str">
        <f t="shared" si="66"/>
        <v/>
      </c>
      <c r="K1018" s="2">
        <v>0</v>
      </c>
      <c r="L1018" s="2">
        <v>0.41120000000000001</v>
      </c>
      <c r="M1018" s="3" t="str">
        <f t="shared" si="67"/>
        <v/>
      </c>
    </row>
    <row r="1019" spans="1:13" x14ac:dyDescent="0.2">
      <c r="A1019" s="6" t="s">
        <v>0</v>
      </c>
      <c r="B1019" s="6" t="s">
        <v>62</v>
      </c>
      <c r="C1019" s="5">
        <v>4787.5858099999996</v>
      </c>
      <c r="D1019" s="5">
        <v>10536.668970000001</v>
      </c>
      <c r="E1019" s="4">
        <f t="shared" si="64"/>
        <v>1.2008313559605948</v>
      </c>
      <c r="F1019" s="5">
        <v>111345.00601</v>
      </c>
      <c r="G1019" s="5">
        <v>141509.33682999999</v>
      </c>
      <c r="H1019" s="4">
        <f t="shared" si="65"/>
        <v>0.27090869991323108</v>
      </c>
      <c r="I1019" s="5">
        <v>147353.24627</v>
      </c>
      <c r="J1019" s="4">
        <f t="shared" si="66"/>
        <v>-3.965918354653708E-2</v>
      </c>
      <c r="K1019" s="5">
        <v>111345.00601</v>
      </c>
      <c r="L1019" s="5">
        <v>141509.33682999999</v>
      </c>
      <c r="M1019" s="4">
        <f t="shared" si="67"/>
        <v>0.27090869991323108</v>
      </c>
    </row>
    <row r="1020" spans="1:13" x14ac:dyDescent="0.2">
      <c r="A1020" s="1" t="s">
        <v>22</v>
      </c>
      <c r="B1020" s="1" t="s">
        <v>61</v>
      </c>
      <c r="C1020" s="2">
        <v>1.4630000000000001E-2</v>
      </c>
      <c r="D1020" s="2">
        <v>0</v>
      </c>
      <c r="E1020" s="3">
        <f t="shared" si="64"/>
        <v>-1</v>
      </c>
      <c r="F1020" s="2">
        <v>6.1415499999999996</v>
      </c>
      <c r="G1020" s="2">
        <v>11.492279999999999</v>
      </c>
      <c r="H1020" s="3">
        <f t="shared" si="65"/>
        <v>0.87123446035609908</v>
      </c>
      <c r="I1020" s="2">
        <v>5.1867700000000001</v>
      </c>
      <c r="J1020" s="3">
        <f t="shared" si="66"/>
        <v>1.2156910755634045</v>
      </c>
      <c r="K1020" s="2">
        <v>6.1415499999999996</v>
      </c>
      <c r="L1020" s="2">
        <v>11.492279999999999</v>
      </c>
      <c r="M1020" s="3">
        <f t="shared" si="67"/>
        <v>0.87123446035609908</v>
      </c>
    </row>
    <row r="1021" spans="1:13" x14ac:dyDescent="0.2">
      <c r="A1021" s="1" t="s">
        <v>21</v>
      </c>
      <c r="B1021" s="1" t="s">
        <v>61</v>
      </c>
      <c r="C1021" s="2">
        <v>0</v>
      </c>
      <c r="D1021" s="2">
        <v>0</v>
      </c>
      <c r="E1021" s="3" t="str">
        <f t="shared" si="64"/>
        <v/>
      </c>
      <c r="F1021" s="2">
        <v>769.24546999999995</v>
      </c>
      <c r="G1021" s="2">
        <v>621.36098000000004</v>
      </c>
      <c r="H1021" s="3">
        <f t="shared" si="65"/>
        <v>-0.19224616298357911</v>
      </c>
      <c r="I1021" s="2">
        <v>1226.4701600000001</v>
      </c>
      <c r="J1021" s="3">
        <f t="shared" si="66"/>
        <v>-0.49337456363390042</v>
      </c>
      <c r="K1021" s="2">
        <v>769.24546999999995</v>
      </c>
      <c r="L1021" s="2">
        <v>621.36098000000004</v>
      </c>
      <c r="M1021" s="3">
        <f t="shared" si="67"/>
        <v>-0.19224616298357911</v>
      </c>
    </row>
    <row r="1022" spans="1:13" x14ac:dyDescent="0.2">
      <c r="A1022" s="1" t="s">
        <v>20</v>
      </c>
      <c r="B1022" s="1" t="s">
        <v>61</v>
      </c>
      <c r="C1022" s="2">
        <v>0.41437000000000002</v>
      </c>
      <c r="D1022" s="2">
        <v>0</v>
      </c>
      <c r="E1022" s="3">
        <f t="shared" si="64"/>
        <v>-1</v>
      </c>
      <c r="F1022" s="2">
        <v>61.652520000000003</v>
      </c>
      <c r="G1022" s="2">
        <v>13.92442</v>
      </c>
      <c r="H1022" s="3">
        <f t="shared" si="65"/>
        <v>-0.77414678264570536</v>
      </c>
      <c r="I1022" s="2">
        <v>27.582149999999999</v>
      </c>
      <c r="J1022" s="3">
        <f t="shared" si="66"/>
        <v>-0.4951655327811646</v>
      </c>
      <c r="K1022" s="2">
        <v>61.652520000000003</v>
      </c>
      <c r="L1022" s="2">
        <v>13.92442</v>
      </c>
      <c r="M1022" s="3">
        <f t="shared" si="67"/>
        <v>-0.77414678264570536</v>
      </c>
    </row>
    <row r="1023" spans="1:13" x14ac:dyDescent="0.2">
      <c r="A1023" s="1" t="s">
        <v>19</v>
      </c>
      <c r="B1023" s="1" t="s">
        <v>61</v>
      </c>
      <c r="C1023" s="2">
        <v>0.95723000000000003</v>
      </c>
      <c r="D1023" s="2">
        <v>0</v>
      </c>
      <c r="E1023" s="3">
        <f t="shared" si="64"/>
        <v>-1</v>
      </c>
      <c r="F1023" s="2">
        <v>137.73325</v>
      </c>
      <c r="G1023" s="2">
        <v>47.550649999999997</v>
      </c>
      <c r="H1023" s="3">
        <f t="shared" si="65"/>
        <v>-0.65476273884483227</v>
      </c>
      <c r="I1023" s="2">
        <v>67.38946</v>
      </c>
      <c r="J1023" s="3">
        <f t="shared" si="66"/>
        <v>-0.29439039873594475</v>
      </c>
      <c r="K1023" s="2">
        <v>137.73325</v>
      </c>
      <c r="L1023" s="2">
        <v>47.550649999999997</v>
      </c>
      <c r="M1023" s="3">
        <f t="shared" si="67"/>
        <v>-0.65476273884483227</v>
      </c>
    </row>
    <row r="1024" spans="1:13" x14ac:dyDescent="0.2">
      <c r="A1024" s="1" t="s">
        <v>18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0</v>
      </c>
      <c r="G1024" s="2">
        <v>2.9309999999999999E-2</v>
      </c>
      <c r="H1024" s="3" t="str">
        <f t="shared" si="65"/>
        <v/>
      </c>
      <c r="I1024" s="2">
        <v>0.13600999999999999</v>
      </c>
      <c r="J1024" s="3">
        <f t="shared" si="66"/>
        <v>-0.78450113962208656</v>
      </c>
      <c r="K1024" s="2">
        <v>0</v>
      </c>
      <c r="L1024" s="2">
        <v>2.9309999999999999E-2</v>
      </c>
      <c r="M1024" s="3" t="str">
        <f t="shared" si="67"/>
        <v/>
      </c>
    </row>
    <row r="1025" spans="1:13" x14ac:dyDescent="0.2">
      <c r="A1025" s="1" t="s">
        <v>17</v>
      </c>
      <c r="B1025" s="1" t="s">
        <v>61</v>
      </c>
      <c r="C1025" s="2">
        <v>1.77441</v>
      </c>
      <c r="D1025" s="2">
        <v>2.4813499999999999</v>
      </c>
      <c r="E1025" s="3">
        <f t="shared" si="64"/>
        <v>0.3984084850739118</v>
      </c>
      <c r="F1025" s="2">
        <v>161.64469</v>
      </c>
      <c r="G1025" s="2">
        <v>34.000360000000001</v>
      </c>
      <c r="H1025" s="3">
        <f t="shared" si="65"/>
        <v>-0.78965990160270649</v>
      </c>
      <c r="I1025" s="2">
        <v>31.82647</v>
      </c>
      <c r="J1025" s="3">
        <f t="shared" si="66"/>
        <v>6.83044648055533E-2</v>
      </c>
      <c r="K1025" s="2">
        <v>161.64469</v>
      </c>
      <c r="L1025" s="2">
        <v>34.000360000000001</v>
      </c>
      <c r="M1025" s="3">
        <f t="shared" si="67"/>
        <v>-0.78965990160270649</v>
      </c>
    </row>
    <row r="1026" spans="1:13" x14ac:dyDescent="0.2">
      <c r="A1026" s="1" t="s">
        <v>16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0</v>
      </c>
      <c r="H1026" s="3" t="str">
        <f t="shared" si="65"/>
        <v/>
      </c>
      <c r="I1026" s="2">
        <v>0</v>
      </c>
      <c r="J1026" s="3" t="str">
        <f t="shared" si="66"/>
        <v/>
      </c>
      <c r="K1026" s="2">
        <v>0</v>
      </c>
      <c r="L1026" s="2">
        <v>0</v>
      </c>
      <c r="M1026" s="3" t="str">
        <f t="shared" si="67"/>
        <v/>
      </c>
    </row>
    <row r="1027" spans="1:13" x14ac:dyDescent="0.2">
      <c r="A1027" s="1" t="s">
        <v>15</v>
      </c>
      <c r="B1027" s="1" t="s">
        <v>61</v>
      </c>
      <c r="C1027" s="2">
        <v>0</v>
      </c>
      <c r="D1027" s="2">
        <v>0</v>
      </c>
      <c r="E1027" s="3" t="str">
        <f t="shared" si="64"/>
        <v/>
      </c>
      <c r="F1027" s="2">
        <v>0</v>
      </c>
      <c r="G1027" s="2">
        <v>1.42679</v>
      </c>
      <c r="H1027" s="3" t="str">
        <f t="shared" si="65"/>
        <v/>
      </c>
      <c r="I1027" s="2">
        <v>0.40451999999999999</v>
      </c>
      <c r="J1027" s="3">
        <f t="shared" si="66"/>
        <v>2.5271185602689608</v>
      </c>
      <c r="K1027" s="2">
        <v>0</v>
      </c>
      <c r="L1027" s="2">
        <v>1.42679</v>
      </c>
      <c r="M1027" s="3" t="str">
        <f t="shared" si="67"/>
        <v/>
      </c>
    </row>
    <row r="1028" spans="1:13" x14ac:dyDescent="0.2">
      <c r="A1028" s="1" t="s">
        <v>14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1.20808</v>
      </c>
      <c r="G1028" s="2">
        <v>59.162280000000003</v>
      </c>
      <c r="H1028" s="3">
        <f t="shared" si="65"/>
        <v>47.972154161976029</v>
      </c>
      <c r="I1028" s="2">
        <v>41.811790000000002</v>
      </c>
      <c r="J1028" s="3">
        <f t="shared" si="66"/>
        <v>0.41496644845867636</v>
      </c>
      <c r="K1028" s="2">
        <v>1.20808</v>
      </c>
      <c r="L1028" s="2">
        <v>59.162280000000003</v>
      </c>
      <c r="M1028" s="3">
        <f t="shared" si="67"/>
        <v>47.972154161976029</v>
      </c>
    </row>
    <row r="1029" spans="1:13" x14ac:dyDescent="0.2">
      <c r="A1029" s="1" t="s">
        <v>13</v>
      </c>
      <c r="B1029" s="1" t="s">
        <v>61</v>
      </c>
      <c r="C1029" s="2">
        <v>2.56196</v>
      </c>
      <c r="D1029" s="2">
        <v>7.0138400000000001</v>
      </c>
      <c r="E1029" s="3">
        <f t="shared" si="64"/>
        <v>1.7376852097612767</v>
      </c>
      <c r="F1029" s="2">
        <v>5642.6179000000002</v>
      </c>
      <c r="G1029" s="2">
        <v>105.10321</v>
      </c>
      <c r="H1029" s="3">
        <f t="shared" si="65"/>
        <v>-0.98137332495967877</v>
      </c>
      <c r="I1029" s="2">
        <v>230.72823</v>
      </c>
      <c r="J1029" s="3">
        <f t="shared" si="66"/>
        <v>-0.54447182297545471</v>
      </c>
      <c r="K1029" s="2">
        <v>5642.6179000000002</v>
      </c>
      <c r="L1029" s="2">
        <v>105.10321</v>
      </c>
      <c r="M1029" s="3">
        <f t="shared" si="67"/>
        <v>-0.98137332495967877</v>
      </c>
    </row>
    <row r="1030" spans="1:13" x14ac:dyDescent="0.2">
      <c r="A1030" s="1" t="s">
        <v>12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98.011849999999995</v>
      </c>
      <c r="G1030" s="2">
        <v>331.25038000000001</v>
      </c>
      <c r="H1030" s="3">
        <f t="shared" si="65"/>
        <v>2.379697250893642</v>
      </c>
      <c r="I1030" s="2">
        <v>269.17919000000001</v>
      </c>
      <c r="J1030" s="3">
        <f t="shared" si="66"/>
        <v>0.23059431154391996</v>
      </c>
      <c r="K1030" s="2">
        <v>98.011849999999995</v>
      </c>
      <c r="L1030" s="2">
        <v>331.25038000000001</v>
      </c>
      <c r="M1030" s="3">
        <f t="shared" si="67"/>
        <v>2.379697250893642</v>
      </c>
    </row>
    <row r="1031" spans="1:13" x14ac:dyDescent="0.2">
      <c r="A1031" s="1" t="s">
        <v>11</v>
      </c>
      <c r="B1031" s="1" t="s">
        <v>61</v>
      </c>
      <c r="C1031" s="2">
        <v>60.2</v>
      </c>
      <c r="D1031" s="2">
        <v>5.45E-2</v>
      </c>
      <c r="E1031" s="3">
        <f t="shared" si="64"/>
        <v>-0.99909468438538207</v>
      </c>
      <c r="F1031" s="2">
        <v>186.69537</v>
      </c>
      <c r="G1031" s="2">
        <v>6.9808700000000004</v>
      </c>
      <c r="H1031" s="3">
        <f t="shared" si="65"/>
        <v>-0.96260823179492883</v>
      </c>
      <c r="I1031" s="2">
        <v>3.46645</v>
      </c>
      <c r="J1031" s="3">
        <f t="shared" si="66"/>
        <v>1.013838364897806</v>
      </c>
      <c r="K1031" s="2">
        <v>186.69537</v>
      </c>
      <c r="L1031" s="2">
        <v>6.9808700000000004</v>
      </c>
      <c r="M1031" s="3">
        <f t="shared" si="67"/>
        <v>-0.96260823179492883</v>
      </c>
    </row>
    <row r="1032" spans="1:13" x14ac:dyDescent="0.2">
      <c r="A1032" s="1" t="s">
        <v>10</v>
      </c>
      <c r="B1032" s="1" t="s">
        <v>61</v>
      </c>
      <c r="C1032" s="2">
        <v>8.1382200000000005</v>
      </c>
      <c r="D1032" s="2">
        <v>10.41639</v>
      </c>
      <c r="E1032" s="3">
        <f t="shared" si="64"/>
        <v>0.27993467859065002</v>
      </c>
      <c r="F1032" s="2">
        <v>1095.5834299999999</v>
      </c>
      <c r="G1032" s="2">
        <v>158.73491999999999</v>
      </c>
      <c r="H1032" s="3">
        <f t="shared" si="65"/>
        <v>-0.85511379995953385</v>
      </c>
      <c r="I1032" s="2">
        <v>277.52758999999998</v>
      </c>
      <c r="J1032" s="3">
        <f t="shared" si="66"/>
        <v>-0.42803913657737591</v>
      </c>
      <c r="K1032" s="2">
        <v>1095.5834299999999</v>
      </c>
      <c r="L1032" s="2">
        <v>158.73491999999999</v>
      </c>
      <c r="M1032" s="3">
        <f t="shared" si="67"/>
        <v>-0.85511379995953385</v>
      </c>
    </row>
    <row r="1033" spans="1:13" x14ac:dyDescent="0.2">
      <c r="A1033" s="1" t="s">
        <v>27</v>
      </c>
      <c r="B1033" s="1" t="s">
        <v>61</v>
      </c>
      <c r="C1033" s="2">
        <v>0</v>
      </c>
      <c r="D1033" s="2">
        <v>0</v>
      </c>
      <c r="E1033" s="3" t="str">
        <f t="shared" si="64"/>
        <v/>
      </c>
      <c r="F1033" s="2">
        <v>1.2889999999999999</v>
      </c>
      <c r="G1033" s="2">
        <v>0</v>
      </c>
      <c r="H1033" s="3">
        <f t="shared" si="65"/>
        <v>-1</v>
      </c>
      <c r="I1033" s="2">
        <v>0</v>
      </c>
      <c r="J1033" s="3" t="str">
        <f t="shared" si="66"/>
        <v/>
      </c>
      <c r="K1033" s="2">
        <v>1.2889999999999999</v>
      </c>
      <c r="L1033" s="2">
        <v>0</v>
      </c>
      <c r="M1033" s="3">
        <f t="shared" si="67"/>
        <v>-1</v>
      </c>
    </row>
    <row r="1034" spans="1:13" x14ac:dyDescent="0.2">
      <c r="A1034" s="1" t="s">
        <v>9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1.4453</v>
      </c>
      <c r="G1034" s="2">
        <v>2.2949799999999998</v>
      </c>
      <c r="H1034" s="3">
        <f t="shared" si="65"/>
        <v>0.58789178717221313</v>
      </c>
      <c r="I1034" s="2">
        <v>16.564699999999998</v>
      </c>
      <c r="J1034" s="3">
        <f t="shared" si="66"/>
        <v>-0.86145357295936542</v>
      </c>
      <c r="K1034" s="2">
        <v>1.4453</v>
      </c>
      <c r="L1034" s="2">
        <v>2.2949799999999998</v>
      </c>
      <c r="M1034" s="3">
        <f t="shared" si="67"/>
        <v>0.58789178717221313</v>
      </c>
    </row>
    <row r="1035" spans="1:13" x14ac:dyDescent="0.2">
      <c r="A1035" s="1" t="s">
        <v>8</v>
      </c>
      <c r="B1035" s="1" t="s">
        <v>61</v>
      </c>
      <c r="C1035" s="2">
        <v>44.431089999999998</v>
      </c>
      <c r="D1035" s="2">
        <v>0</v>
      </c>
      <c r="E1035" s="3">
        <f t="shared" si="64"/>
        <v>-1</v>
      </c>
      <c r="F1035" s="2">
        <v>225.94212999999999</v>
      </c>
      <c r="G1035" s="2">
        <v>125.09093</v>
      </c>
      <c r="H1035" s="3">
        <f t="shared" si="65"/>
        <v>-0.44635854322520552</v>
      </c>
      <c r="I1035" s="2">
        <v>28.288080000000001</v>
      </c>
      <c r="J1035" s="3">
        <f t="shared" si="66"/>
        <v>3.4220367730860488</v>
      </c>
      <c r="K1035" s="2">
        <v>225.94212999999999</v>
      </c>
      <c r="L1035" s="2">
        <v>125.09093</v>
      </c>
      <c r="M1035" s="3">
        <f t="shared" si="67"/>
        <v>-0.44635854322520552</v>
      </c>
    </row>
    <row r="1036" spans="1:13" x14ac:dyDescent="0.2">
      <c r="A1036" s="1" t="s">
        <v>7</v>
      </c>
      <c r="B1036" s="1" t="s">
        <v>61</v>
      </c>
      <c r="C1036" s="2">
        <v>0</v>
      </c>
      <c r="D1036" s="2">
        <v>10.091200000000001</v>
      </c>
      <c r="E1036" s="3" t="str">
        <f t="shared" si="64"/>
        <v/>
      </c>
      <c r="F1036" s="2">
        <v>79.486840000000001</v>
      </c>
      <c r="G1036" s="2">
        <v>130.94748999999999</v>
      </c>
      <c r="H1036" s="3">
        <f t="shared" si="65"/>
        <v>0.64741094249060582</v>
      </c>
      <c r="I1036" s="2">
        <v>145.35144</v>
      </c>
      <c r="J1036" s="3">
        <f t="shared" si="66"/>
        <v>-9.9097401443012934E-2</v>
      </c>
      <c r="K1036" s="2">
        <v>79.486840000000001</v>
      </c>
      <c r="L1036" s="2">
        <v>130.94748999999999</v>
      </c>
      <c r="M1036" s="3">
        <f t="shared" si="67"/>
        <v>0.64741094249060582</v>
      </c>
    </row>
    <row r="1037" spans="1:13" x14ac:dyDescent="0.2">
      <c r="A1037" s="1" t="s">
        <v>6</v>
      </c>
      <c r="B1037" s="1" t="s">
        <v>61</v>
      </c>
      <c r="C1037" s="2">
        <v>25.709569999999999</v>
      </c>
      <c r="D1037" s="2">
        <v>33.53819</v>
      </c>
      <c r="E1037" s="3">
        <f t="shared" si="64"/>
        <v>0.30450217564898985</v>
      </c>
      <c r="F1037" s="2">
        <v>1368.98693</v>
      </c>
      <c r="G1037" s="2">
        <v>1276.28026</v>
      </c>
      <c r="H1037" s="3">
        <f t="shared" si="65"/>
        <v>-6.7719178297779625E-2</v>
      </c>
      <c r="I1037" s="2">
        <v>1334.1589100000001</v>
      </c>
      <c r="J1037" s="3">
        <f t="shared" si="66"/>
        <v>-4.3382126046739189E-2</v>
      </c>
      <c r="K1037" s="2">
        <v>1368.98693</v>
      </c>
      <c r="L1037" s="2">
        <v>1276.28026</v>
      </c>
      <c r="M1037" s="3">
        <f t="shared" si="67"/>
        <v>-6.7719178297779625E-2</v>
      </c>
    </row>
    <row r="1038" spans="1:13" x14ac:dyDescent="0.2">
      <c r="A1038" s="1" t="s">
        <v>5</v>
      </c>
      <c r="B1038" s="1" t="s">
        <v>61</v>
      </c>
      <c r="C1038" s="2">
        <v>0</v>
      </c>
      <c r="D1038" s="2">
        <v>0</v>
      </c>
      <c r="E1038" s="3" t="str">
        <f t="shared" si="64"/>
        <v/>
      </c>
      <c r="F1038" s="2">
        <v>12.18727</v>
      </c>
      <c r="G1038" s="2">
        <v>0</v>
      </c>
      <c r="H1038" s="3">
        <f t="shared" si="65"/>
        <v>-1</v>
      </c>
      <c r="I1038" s="2">
        <v>0.99451999999999996</v>
      </c>
      <c r="J1038" s="3">
        <f t="shared" si="66"/>
        <v>-1</v>
      </c>
      <c r="K1038" s="2">
        <v>12.18727</v>
      </c>
      <c r="L1038" s="2">
        <v>0</v>
      </c>
      <c r="M1038" s="3">
        <f t="shared" si="67"/>
        <v>-1</v>
      </c>
    </row>
    <row r="1039" spans="1:13" x14ac:dyDescent="0.2">
      <c r="A1039" s="1" t="s">
        <v>4</v>
      </c>
      <c r="B1039" s="1" t="s">
        <v>61</v>
      </c>
      <c r="C1039" s="2">
        <v>3.4846699999999999</v>
      </c>
      <c r="D1039" s="2">
        <v>15.081049999999999</v>
      </c>
      <c r="E1039" s="3">
        <f t="shared" si="64"/>
        <v>3.3278273121988597</v>
      </c>
      <c r="F1039" s="2">
        <v>169.64929000000001</v>
      </c>
      <c r="G1039" s="2">
        <v>177.86135999999999</v>
      </c>
      <c r="H1039" s="3">
        <f t="shared" si="65"/>
        <v>4.8406156017511082E-2</v>
      </c>
      <c r="I1039" s="2">
        <v>188.68595999999999</v>
      </c>
      <c r="J1039" s="3">
        <f t="shared" si="66"/>
        <v>-5.7368338375573869E-2</v>
      </c>
      <c r="K1039" s="2">
        <v>169.64929000000001</v>
      </c>
      <c r="L1039" s="2">
        <v>177.86135999999999</v>
      </c>
      <c r="M1039" s="3">
        <f t="shared" si="67"/>
        <v>4.8406156017511082E-2</v>
      </c>
    </row>
    <row r="1040" spans="1:13" x14ac:dyDescent="0.2">
      <c r="A1040" s="1" t="s">
        <v>3</v>
      </c>
      <c r="B1040" s="1" t="s">
        <v>61</v>
      </c>
      <c r="C1040" s="2">
        <v>0</v>
      </c>
      <c r="D1040" s="2">
        <v>26</v>
      </c>
      <c r="E1040" s="3" t="str">
        <f t="shared" si="64"/>
        <v/>
      </c>
      <c r="F1040" s="2">
        <v>217.67876000000001</v>
      </c>
      <c r="G1040" s="2">
        <v>828.00939000000005</v>
      </c>
      <c r="H1040" s="3">
        <f t="shared" si="65"/>
        <v>2.8038134267211006</v>
      </c>
      <c r="I1040" s="2">
        <v>770.01730999999995</v>
      </c>
      <c r="J1040" s="3">
        <f t="shared" si="66"/>
        <v>7.5312696541848023E-2</v>
      </c>
      <c r="K1040" s="2">
        <v>217.67876000000001</v>
      </c>
      <c r="L1040" s="2">
        <v>828.00939000000005</v>
      </c>
      <c r="M1040" s="3">
        <f t="shared" si="67"/>
        <v>2.8038134267211006</v>
      </c>
    </row>
    <row r="1041" spans="1:13" x14ac:dyDescent="0.2">
      <c r="A1041" s="1" t="s">
        <v>26</v>
      </c>
      <c r="B1041" s="1" t="s">
        <v>61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0</v>
      </c>
      <c r="M1041" s="3" t="str">
        <f t="shared" si="67"/>
        <v/>
      </c>
    </row>
    <row r="1042" spans="1:13" x14ac:dyDescent="0.2">
      <c r="A1042" s="1" t="s">
        <v>2</v>
      </c>
      <c r="B1042" s="1" t="s">
        <v>61</v>
      </c>
      <c r="C1042" s="2">
        <v>4.6935200000000004</v>
      </c>
      <c r="D1042" s="2">
        <v>0</v>
      </c>
      <c r="E1042" s="3">
        <f t="shared" si="64"/>
        <v>-1</v>
      </c>
      <c r="F1042" s="2">
        <v>335.18803000000003</v>
      </c>
      <c r="G1042" s="2">
        <v>60.773870000000002</v>
      </c>
      <c r="H1042" s="3">
        <f t="shared" si="65"/>
        <v>-0.81868723056727299</v>
      </c>
      <c r="I1042" s="2">
        <v>131.41946999999999</v>
      </c>
      <c r="J1042" s="3">
        <f t="shared" si="66"/>
        <v>-0.53755809546332811</v>
      </c>
      <c r="K1042" s="2">
        <v>335.18803000000003</v>
      </c>
      <c r="L1042" s="2">
        <v>60.773870000000002</v>
      </c>
      <c r="M1042" s="3">
        <f t="shared" si="67"/>
        <v>-0.81868723056727299</v>
      </c>
    </row>
    <row r="1043" spans="1:13" x14ac:dyDescent="0.2">
      <c r="A1043" s="1" t="s">
        <v>25</v>
      </c>
      <c r="B1043" s="1" t="s">
        <v>61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</v>
      </c>
      <c r="L1043" s="2">
        <v>0</v>
      </c>
      <c r="M1043" s="3" t="str">
        <f t="shared" si="67"/>
        <v/>
      </c>
    </row>
    <row r="1044" spans="1:13" x14ac:dyDescent="0.2">
      <c r="A1044" s="1" t="s">
        <v>29</v>
      </c>
      <c r="B1044" s="1" t="s">
        <v>61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">
      <c r="A1045" s="6" t="s">
        <v>0</v>
      </c>
      <c r="B1045" s="6" t="s">
        <v>61</v>
      </c>
      <c r="C1045" s="5">
        <v>152.37967</v>
      </c>
      <c r="D1045" s="5">
        <v>104.67652</v>
      </c>
      <c r="E1045" s="4">
        <f t="shared" si="64"/>
        <v>-0.31305455642475144</v>
      </c>
      <c r="F1045" s="5">
        <v>10572.38766</v>
      </c>
      <c r="G1045" s="5">
        <v>3992.2747300000001</v>
      </c>
      <c r="H1045" s="4">
        <f t="shared" si="65"/>
        <v>-0.62238664922356812</v>
      </c>
      <c r="I1045" s="5">
        <v>4797.1891800000003</v>
      </c>
      <c r="J1045" s="4">
        <f t="shared" si="66"/>
        <v>-0.16778876542033727</v>
      </c>
      <c r="K1045" s="5">
        <v>10572.38766</v>
      </c>
      <c r="L1045" s="5">
        <v>3992.2747300000001</v>
      </c>
      <c r="M1045" s="4">
        <f t="shared" si="67"/>
        <v>-0.62238664922356812</v>
      </c>
    </row>
    <row r="1046" spans="1:13" x14ac:dyDescent="0.2">
      <c r="A1046" s="1" t="s">
        <v>22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3.2715000000000001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3.2715000000000001</v>
      </c>
      <c r="M1046" s="3" t="str">
        <f t="shared" si="67"/>
        <v/>
      </c>
    </row>
    <row r="1047" spans="1:13" x14ac:dyDescent="0.2">
      <c r="A1047" s="1" t="s">
        <v>21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0.315</v>
      </c>
      <c r="J1047" s="3">
        <f t="shared" si="66"/>
        <v>-1</v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20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5.92</v>
      </c>
      <c r="H1048" s="3" t="str">
        <f t="shared" si="65"/>
        <v/>
      </c>
      <c r="I1048" s="2">
        <v>46.156399999999998</v>
      </c>
      <c r="J1048" s="3">
        <f t="shared" si="66"/>
        <v>-0.87174043036285331</v>
      </c>
      <c r="K1048" s="2">
        <v>0</v>
      </c>
      <c r="L1048" s="2">
        <v>5.92</v>
      </c>
      <c r="M1048" s="3" t="str">
        <f t="shared" si="67"/>
        <v/>
      </c>
    </row>
    <row r="1049" spans="1:13" x14ac:dyDescent="0.2">
      <c r="A1049" s="1" t="s">
        <v>18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17</v>
      </c>
      <c r="B1050" s="1" t="s">
        <v>60</v>
      </c>
      <c r="C1050" s="2">
        <v>0</v>
      </c>
      <c r="D1050" s="2">
        <v>0.67200000000000004</v>
      </c>
      <c r="E1050" s="3" t="str">
        <f t="shared" si="64"/>
        <v/>
      </c>
      <c r="F1050" s="2">
        <v>0.33500000000000002</v>
      </c>
      <c r="G1050" s="2">
        <v>5.5319599999999998</v>
      </c>
      <c r="H1050" s="3">
        <f t="shared" si="65"/>
        <v>15.513313432835819</v>
      </c>
      <c r="I1050" s="2">
        <v>0</v>
      </c>
      <c r="J1050" s="3" t="str">
        <f t="shared" si="66"/>
        <v/>
      </c>
      <c r="K1050" s="2">
        <v>0.33500000000000002</v>
      </c>
      <c r="L1050" s="2">
        <v>5.5319599999999998</v>
      </c>
      <c r="M1050" s="3">
        <f t="shared" si="67"/>
        <v>15.513313432835819</v>
      </c>
    </row>
    <row r="1051" spans="1:13" x14ac:dyDescent="0.2">
      <c r="A1051" s="1" t="s">
        <v>14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0.185</v>
      </c>
      <c r="J1051" s="3">
        <f t="shared" si="66"/>
        <v>-1</v>
      </c>
      <c r="K1051" s="2">
        <v>0</v>
      </c>
      <c r="L1051" s="2">
        <v>0</v>
      </c>
      <c r="M1051" s="3" t="str">
        <f t="shared" si="67"/>
        <v/>
      </c>
    </row>
    <row r="1052" spans="1:13" x14ac:dyDescent="0.2">
      <c r="A1052" s="1" t="s">
        <v>13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0.15</v>
      </c>
      <c r="J1052" s="3">
        <f t="shared" si="66"/>
        <v>-1</v>
      </c>
      <c r="K1052" s="2">
        <v>0</v>
      </c>
      <c r="L1052" s="2">
        <v>0</v>
      </c>
      <c r="M1052" s="3" t="str">
        <f t="shared" si="67"/>
        <v/>
      </c>
    </row>
    <row r="1053" spans="1:13" x14ac:dyDescent="0.2">
      <c r="A1053" s="1" t="s">
        <v>12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3.1964899999999998</v>
      </c>
      <c r="G1053" s="2">
        <v>152.11700999999999</v>
      </c>
      <c r="H1053" s="3">
        <f t="shared" si="65"/>
        <v>46.588764551117009</v>
      </c>
      <c r="I1053" s="2">
        <v>0</v>
      </c>
      <c r="J1053" s="3" t="str">
        <f t="shared" si="66"/>
        <v/>
      </c>
      <c r="K1053" s="2">
        <v>3.1964899999999998</v>
      </c>
      <c r="L1053" s="2">
        <v>152.11700999999999</v>
      </c>
      <c r="M1053" s="3">
        <f t="shared" si="67"/>
        <v>46.588764551117009</v>
      </c>
    </row>
    <row r="1054" spans="1:13" x14ac:dyDescent="0.2">
      <c r="A1054" s="1" t="s">
        <v>11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19.695</v>
      </c>
      <c r="G1054" s="2">
        <v>6.31</v>
      </c>
      <c r="H1054" s="3">
        <f t="shared" si="65"/>
        <v>-0.67961411525767956</v>
      </c>
      <c r="I1054" s="2">
        <v>21.771000000000001</v>
      </c>
      <c r="J1054" s="3">
        <f t="shared" si="66"/>
        <v>-0.71016489825915219</v>
      </c>
      <c r="K1054" s="2">
        <v>19.695</v>
      </c>
      <c r="L1054" s="2">
        <v>6.31</v>
      </c>
      <c r="M1054" s="3">
        <f t="shared" si="67"/>
        <v>-0.67961411525767956</v>
      </c>
    </row>
    <row r="1055" spans="1:13" x14ac:dyDescent="0.2">
      <c r="A1055" s="1" t="s">
        <v>10</v>
      </c>
      <c r="B1055" s="1" t="s">
        <v>60</v>
      </c>
      <c r="C1055" s="2">
        <v>0</v>
      </c>
      <c r="D1055" s="2">
        <v>12.8688</v>
      </c>
      <c r="E1055" s="3" t="str">
        <f t="shared" si="64"/>
        <v/>
      </c>
      <c r="F1055" s="2">
        <v>114.68443000000001</v>
      </c>
      <c r="G1055" s="2">
        <v>111.67825999999999</v>
      </c>
      <c r="H1055" s="3">
        <f t="shared" si="65"/>
        <v>-2.6212538179768652E-2</v>
      </c>
      <c r="I1055" s="2">
        <v>55.081800000000001</v>
      </c>
      <c r="J1055" s="3">
        <f t="shared" si="66"/>
        <v>1.0274983751438769</v>
      </c>
      <c r="K1055" s="2">
        <v>114.68443000000001</v>
      </c>
      <c r="L1055" s="2">
        <v>111.67825999999999</v>
      </c>
      <c r="M1055" s="3">
        <f t="shared" si="67"/>
        <v>-2.6212538179768652E-2</v>
      </c>
    </row>
    <row r="1056" spans="1:13" x14ac:dyDescent="0.2">
      <c r="A1056" s="1" t="s">
        <v>9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0</v>
      </c>
      <c r="M1056" s="3" t="str">
        <f t="shared" si="67"/>
        <v/>
      </c>
    </row>
    <row r="1057" spans="1:13" x14ac:dyDescent="0.2">
      <c r="A1057" s="1" t="s">
        <v>8</v>
      </c>
      <c r="B1057" s="1" t="s">
        <v>60</v>
      </c>
      <c r="C1057" s="2">
        <v>0</v>
      </c>
      <c r="D1057" s="2">
        <v>0</v>
      </c>
      <c r="E1057" s="3" t="str">
        <f t="shared" si="64"/>
        <v/>
      </c>
      <c r="F1057" s="2">
        <v>435.27805000000001</v>
      </c>
      <c r="G1057" s="2">
        <v>141.46813</v>
      </c>
      <c r="H1057" s="3">
        <f t="shared" si="65"/>
        <v>-0.67499365061022487</v>
      </c>
      <c r="I1057" s="2">
        <v>80.331630000000004</v>
      </c>
      <c r="J1057" s="3">
        <f t="shared" si="66"/>
        <v>0.76105140652567349</v>
      </c>
      <c r="K1057" s="2">
        <v>435.27805000000001</v>
      </c>
      <c r="L1057" s="2">
        <v>141.46813</v>
      </c>
      <c r="M1057" s="3">
        <f t="shared" si="67"/>
        <v>-0.67499365061022487</v>
      </c>
    </row>
    <row r="1058" spans="1:13" x14ac:dyDescent="0.2">
      <c r="A1058" s="1" t="s">
        <v>6</v>
      </c>
      <c r="B1058" s="1" t="s">
        <v>60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5.0999999999999996</v>
      </c>
      <c r="J1058" s="3">
        <f t="shared" si="66"/>
        <v>-1</v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4</v>
      </c>
      <c r="B1059" s="1" t="s">
        <v>60</v>
      </c>
      <c r="C1059" s="2">
        <v>0</v>
      </c>
      <c r="D1059" s="2">
        <v>0</v>
      </c>
      <c r="E1059" s="3" t="str">
        <f t="shared" ref="E1059:E1120" si="68">IF(C1059=0,"",(D1059/C1059-1))</f>
        <v/>
      </c>
      <c r="F1059" s="2">
        <v>0</v>
      </c>
      <c r="G1059" s="2">
        <v>0.83</v>
      </c>
      <c r="H1059" s="3" t="str">
        <f t="shared" ref="H1059:H1120" si="69">IF(F1059=0,"",(G1059/F1059-1))</f>
        <v/>
      </c>
      <c r="I1059" s="2">
        <v>0</v>
      </c>
      <c r="J1059" s="3" t="str">
        <f t="shared" ref="J1059:J1120" si="70">IF(I1059=0,"",(G1059/I1059-1))</f>
        <v/>
      </c>
      <c r="K1059" s="2">
        <v>0</v>
      </c>
      <c r="L1059" s="2">
        <v>0.83</v>
      </c>
      <c r="M1059" s="3" t="str">
        <f t="shared" ref="M1059:M1120" si="71">IF(K1059=0,"",(L1059/K1059-1))</f>
        <v/>
      </c>
    </row>
    <row r="1060" spans="1:13" x14ac:dyDescent="0.2">
      <c r="A1060" s="1" t="s">
        <v>3</v>
      </c>
      <c r="B1060" s="1" t="s">
        <v>60</v>
      </c>
      <c r="C1060" s="2">
        <v>0</v>
      </c>
      <c r="D1060" s="2">
        <v>0</v>
      </c>
      <c r="E1060" s="3" t="str">
        <f t="shared" si="68"/>
        <v/>
      </c>
      <c r="F1060" s="2">
        <v>42.59</v>
      </c>
      <c r="G1060" s="2">
        <v>0</v>
      </c>
      <c r="H1060" s="3">
        <f t="shared" si="69"/>
        <v>-1</v>
      </c>
      <c r="I1060" s="2">
        <v>120</v>
      </c>
      <c r="J1060" s="3">
        <f t="shared" si="70"/>
        <v>-1</v>
      </c>
      <c r="K1060" s="2">
        <v>42.59</v>
      </c>
      <c r="L1060" s="2">
        <v>0</v>
      </c>
      <c r="M1060" s="3">
        <f t="shared" si="71"/>
        <v>-1</v>
      </c>
    </row>
    <row r="1061" spans="1:13" x14ac:dyDescent="0.2">
      <c r="A1061" s="1" t="s">
        <v>2</v>
      </c>
      <c r="B1061" s="1" t="s">
        <v>60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0</v>
      </c>
      <c r="M1061" s="3" t="str">
        <f t="shared" si="71"/>
        <v/>
      </c>
    </row>
    <row r="1062" spans="1:13" x14ac:dyDescent="0.2">
      <c r="A1062" s="1" t="s">
        <v>25</v>
      </c>
      <c r="B1062" s="1" t="s">
        <v>60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</v>
      </c>
      <c r="M1062" s="3" t="str">
        <f t="shared" si="71"/>
        <v/>
      </c>
    </row>
    <row r="1063" spans="1:13" x14ac:dyDescent="0.2">
      <c r="A1063" s="6" t="s">
        <v>0</v>
      </c>
      <c r="B1063" s="6" t="s">
        <v>60</v>
      </c>
      <c r="C1063" s="5">
        <v>0</v>
      </c>
      <c r="D1063" s="5">
        <v>13.540800000000001</v>
      </c>
      <c r="E1063" s="4" t="str">
        <f t="shared" si="68"/>
        <v/>
      </c>
      <c r="F1063" s="5">
        <v>615.77896999999996</v>
      </c>
      <c r="G1063" s="5">
        <v>427.12686000000002</v>
      </c>
      <c r="H1063" s="4">
        <f t="shared" si="69"/>
        <v>-0.30636335307131379</v>
      </c>
      <c r="I1063" s="5">
        <v>329.09082999999998</v>
      </c>
      <c r="J1063" s="4">
        <f t="shared" si="70"/>
        <v>0.29789961026869105</v>
      </c>
      <c r="K1063" s="5">
        <v>615.77896999999996</v>
      </c>
      <c r="L1063" s="5">
        <v>427.12686000000002</v>
      </c>
      <c r="M1063" s="4">
        <f t="shared" si="71"/>
        <v>-0.30636335307131379</v>
      </c>
    </row>
    <row r="1064" spans="1:13" x14ac:dyDescent="0.2">
      <c r="A1064" s="1" t="s">
        <v>22</v>
      </c>
      <c r="B1064" s="1" t="s">
        <v>59</v>
      </c>
      <c r="C1064" s="2">
        <v>0</v>
      </c>
      <c r="D1064" s="2">
        <v>0</v>
      </c>
      <c r="E1064" s="3" t="str">
        <f t="shared" si="68"/>
        <v/>
      </c>
      <c r="F1064" s="2">
        <v>74.687830000000005</v>
      </c>
      <c r="G1064" s="2">
        <v>40.337629999999997</v>
      </c>
      <c r="H1064" s="3">
        <f t="shared" si="69"/>
        <v>-0.45991696371416879</v>
      </c>
      <c r="I1064" s="2">
        <v>22.88092</v>
      </c>
      <c r="J1064" s="3">
        <f t="shared" si="70"/>
        <v>0.76293741685211947</v>
      </c>
      <c r="K1064" s="2">
        <v>74.687830000000005</v>
      </c>
      <c r="L1064" s="2">
        <v>40.337629999999997</v>
      </c>
      <c r="M1064" s="3">
        <f t="shared" si="71"/>
        <v>-0.45991696371416879</v>
      </c>
    </row>
    <row r="1065" spans="1:13" x14ac:dyDescent="0.2">
      <c r="A1065" s="1" t="s">
        <v>21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109.25244000000001</v>
      </c>
      <c r="G1065" s="2">
        <v>0</v>
      </c>
      <c r="H1065" s="3">
        <f t="shared" si="69"/>
        <v>-1</v>
      </c>
      <c r="I1065" s="2">
        <v>66.75264</v>
      </c>
      <c r="J1065" s="3">
        <f t="shared" si="70"/>
        <v>-1</v>
      </c>
      <c r="K1065" s="2">
        <v>109.25244000000001</v>
      </c>
      <c r="L1065" s="2">
        <v>0</v>
      </c>
      <c r="M1065" s="3">
        <f t="shared" si="71"/>
        <v>-1</v>
      </c>
    </row>
    <row r="1066" spans="1:13" x14ac:dyDescent="0.2">
      <c r="A1066" s="1" t="s">
        <v>20</v>
      </c>
      <c r="B1066" s="1" t="s">
        <v>59</v>
      </c>
      <c r="C1066" s="2">
        <v>44.924729999999997</v>
      </c>
      <c r="D1066" s="2">
        <v>0</v>
      </c>
      <c r="E1066" s="3">
        <f t="shared" si="68"/>
        <v>-1</v>
      </c>
      <c r="F1066" s="2">
        <v>61.203119999999998</v>
      </c>
      <c r="G1066" s="2">
        <v>90.43974</v>
      </c>
      <c r="H1066" s="3">
        <f t="shared" si="69"/>
        <v>0.47769819577825445</v>
      </c>
      <c r="I1066" s="2">
        <v>36.533279999999998</v>
      </c>
      <c r="J1066" s="3">
        <f t="shared" si="70"/>
        <v>1.4755439423999159</v>
      </c>
      <c r="K1066" s="2">
        <v>61.203119999999998</v>
      </c>
      <c r="L1066" s="2">
        <v>90.43974</v>
      </c>
      <c r="M1066" s="3">
        <f t="shared" si="71"/>
        <v>0.47769819577825445</v>
      </c>
    </row>
    <row r="1067" spans="1:13" x14ac:dyDescent="0.2">
      <c r="A1067" s="1" t="s">
        <v>18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0.62570999999999999</v>
      </c>
      <c r="J1067" s="3">
        <f t="shared" si="70"/>
        <v>-1</v>
      </c>
      <c r="K1067" s="2">
        <v>0</v>
      </c>
      <c r="L1067" s="2">
        <v>0</v>
      </c>
      <c r="M1067" s="3" t="str">
        <f t="shared" si="71"/>
        <v/>
      </c>
    </row>
    <row r="1068" spans="1:13" x14ac:dyDescent="0.2">
      <c r="A1068" s="1" t="s">
        <v>17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13.04912</v>
      </c>
      <c r="G1068" s="2">
        <v>6.4497</v>
      </c>
      <c r="H1068" s="3">
        <f t="shared" si="69"/>
        <v>-0.50573678531579147</v>
      </c>
      <c r="I1068" s="2">
        <v>4.2970600000000001</v>
      </c>
      <c r="J1068" s="3">
        <f t="shared" si="70"/>
        <v>0.50095646791061799</v>
      </c>
      <c r="K1068" s="2">
        <v>13.04912</v>
      </c>
      <c r="L1068" s="2">
        <v>6.4497</v>
      </c>
      <c r="M1068" s="3">
        <f t="shared" si="71"/>
        <v>-0.50573678531579147</v>
      </c>
    </row>
    <row r="1069" spans="1:13" x14ac:dyDescent="0.2">
      <c r="A1069" s="1" t="s">
        <v>16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4.1049800000000003</v>
      </c>
      <c r="H1069" s="3" t="str">
        <f t="shared" si="69"/>
        <v/>
      </c>
      <c r="I1069" s="2">
        <v>0</v>
      </c>
      <c r="J1069" s="3" t="str">
        <f t="shared" si="70"/>
        <v/>
      </c>
      <c r="K1069" s="2">
        <v>0</v>
      </c>
      <c r="L1069" s="2">
        <v>4.1049800000000003</v>
      </c>
      <c r="M1069" s="3" t="str">
        <f t="shared" si="71"/>
        <v/>
      </c>
    </row>
    <row r="1070" spans="1:13" x14ac:dyDescent="0.2">
      <c r="A1070" s="1" t="s">
        <v>14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0</v>
      </c>
      <c r="H1070" s="3" t="str">
        <f t="shared" si="69"/>
        <v/>
      </c>
      <c r="I1070" s="2">
        <v>1.175E-2</v>
      </c>
      <c r="J1070" s="3">
        <f t="shared" si="70"/>
        <v>-1</v>
      </c>
      <c r="K1070" s="2">
        <v>0</v>
      </c>
      <c r="L1070" s="2">
        <v>0</v>
      </c>
      <c r="M1070" s="3" t="str">
        <f t="shared" si="71"/>
        <v/>
      </c>
    </row>
    <row r="1071" spans="1:13" x14ac:dyDescent="0.2">
      <c r="A1071" s="1" t="s">
        <v>13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264.60081000000002</v>
      </c>
      <c r="G1071" s="2">
        <v>150.18161000000001</v>
      </c>
      <c r="H1071" s="3">
        <f t="shared" si="69"/>
        <v>-0.43242195668259675</v>
      </c>
      <c r="I1071" s="2">
        <v>214.00568999999999</v>
      </c>
      <c r="J1071" s="3">
        <f t="shared" si="70"/>
        <v>-0.29823543476811287</v>
      </c>
      <c r="K1071" s="2">
        <v>264.60081000000002</v>
      </c>
      <c r="L1071" s="2">
        <v>150.18161000000001</v>
      </c>
      <c r="M1071" s="3">
        <f t="shared" si="71"/>
        <v>-0.43242195668259675</v>
      </c>
    </row>
    <row r="1072" spans="1:13" x14ac:dyDescent="0.2">
      <c r="A1072" s="1" t="s">
        <v>12</v>
      </c>
      <c r="B1072" s="1" t="s">
        <v>59</v>
      </c>
      <c r="C1072" s="2">
        <v>8.2880000000000003</v>
      </c>
      <c r="D1072" s="2">
        <v>123.56623999999999</v>
      </c>
      <c r="E1072" s="3">
        <f t="shared" si="68"/>
        <v>13.909054054054053</v>
      </c>
      <c r="F1072" s="2">
        <v>2548.48585</v>
      </c>
      <c r="G1072" s="2">
        <v>3345.5573399999998</v>
      </c>
      <c r="H1072" s="3">
        <f t="shared" si="69"/>
        <v>0.3127627685278298</v>
      </c>
      <c r="I1072" s="2">
        <v>2888.9558999999999</v>
      </c>
      <c r="J1072" s="3">
        <f t="shared" si="70"/>
        <v>0.15805067844753173</v>
      </c>
      <c r="K1072" s="2">
        <v>2548.48585</v>
      </c>
      <c r="L1072" s="2">
        <v>3345.5573399999998</v>
      </c>
      <c r="M1072" s="3">
        <f t="shared" si="71"/>
        <v>0.3127627685278298</v>
      </c>
    </row>
    <row r="1073" spans="1:13" x14ac:dyDescent="0.2">
      <c r="A1073" s="1" t="s">
        <v>11</v>
      </c>
      <c r="B1073" s="1" t="s">
        <v>59</v>
      </c>
      <c r="C1073" s="2">
        <v>0</v>
      </c>
      <c r="D1073" s="2">
        <v>9.5580599999999993</v>
      </c>
      <c r="E1073" s="3" t="str">
        <f t="shared" si="68"/>
        <v/>
      </c>
      <c r="F1073" s="2">
        <v>4.0785400000000003</v>
      </c>
      <c r="G1073" s="2">
        <v>52.703569999999999</v>
      </c>
      <c r="H1073" s="3">
        <f t="shared" si="69"/>
        <v>11.922165775007722</v>
      </c>
      <c r="I1073" s="2">
        <v>209.15110999999999</v>
      </c>
      <c r="J1073" s="3">
        <f t="shared" si="70"/>
        <v>-0.74801199955381548</v>
      </c>
      <c r="K1073" s="2">
        <v>4.0785400000000003</v>
      </c>
      <c r="L1073" s="2">
        <v>52.703569999999999</v>
      </c>
      <c r="M1073" s="3">
        <f t="shared" si="71"/>
        <v>11.922165775007722</v>
      </c>
    </row>
    <row r="1074" spans="1:13" x14ac:dyDescent="0.2">
      <c r="A1074" s="1" t="s">
        <v>10</v>
      </c>
      <c r="B1074" s="1" t="s">
        <v>59</v>
      </c>
      <c r="C1074" s="2">
        <v>0</v>
      </c>
      <c r="D1074" s="2">
        <v>0</v>
      </c>
      <c r="E1074" s="3" t="str">
        <f t="shared" si="68"/>
        <v/>
      </c>
      <c r="F1074" s="2">
        <v>55.86262</v>
      </c>
      <c r="G1074" s="2">
        <v>65.821719999999999</v>
      </c>
      <c r="H1074" s="3">
        <f t="shared" si="69"/>
        <v>0.17827842661156956</v>
      </c>
      <c r="I1074" s="2">
        <v>85.276660000000007</v>
      </c>
      <c r="J1074" s="3">
        <f t="shared" si="70"/>
        <v>-0.22813909456585202</v>
      </c>
      <c r="K1074" s="2">
        <v>55.86262</v>
      </c>
      <c r="L1074" s="2">
        <v>65.821719999999999</v>
      </c>
      <c r="M1074" s="3">
        <f t="shared" si="71"/>
        <v>0.17827842661156956</v>
      </c>
    </row>
    <row r="1075" spans="1:13" x14ac:dyDescent="0.2">
      <c r="A1075" s="1" t="s">
        <v>27</v>
      </c>
      <c r="B1075" s="1" t="s">
        <v>59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9.1482399999999995</v>
      </c>
      <c r="H1075" s="3" t="str">
        <f t="shared" si="69"/>
        <v/>
      </c>
      <c r="I1075" s="2">
        <v>0</v>
      </c>
      <c r="J1075" s="3" t="str">
        <f t="shared" si="70"/>
        <v/>
      </c>
      <c r="K1075" s="2">
        <v>0</v>
      </c>
      <c r="L1075" s="2">
        <v>9.1482399999999995</v>
      </c>
      <c r="M1075" s="3" t="str">
        <f t="shared" si="71"/>
        <v/>
      </c>
    </row>
    <row r="1076" spans="1:13" x14ac:dyDescent="0.2">
      <c r="A1076" s="1" t="s">
        <v>9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0</v>
      </c>
      <c r="L1076" s="2">
        <v>0</v>
      </c>
      <c r="M1076" s="3" t="str">
        <f t="shared" si="71"/>
        <v/>
      </c>
    </row>
    <row r="1077" spans="1:13" x14ac:dyDescent="0.2">
      <c r="A1077" s="1" t="s">
        <v>8</v>
      </c>
      <c r="B1077" s="1" t="s">
        <v>59</v>
      </c>
      <c r="C1077" s="2">
        <v>0</v>
      </c>
      <c r="D1077" s="2">
        <v>16.402740000000001</v>
      </c>
      <c r="E1077" s="3" t="str">
        <f t="shared" si="68"/>
        <v/>
      </c>
      <c r="F1077" s="2">
        <v>229.62173000000001</v>
      </c>
      <c r="G1077" s="2">
        <v>253.66849999999999</v>
      </c>
      <c r="H1077" s="3">
        <f t="shared" si="69"/>
        <v>0.10472340749283604</v>
      </c>
      <c r="I1077" s="2">
        <v>566.94938000000002</v>
      </c>
      <c r="J1077" s="3">
        <f t="shared" si="70"/>
        <v>-0.55257292987955997</v>
      </c>
      <c r="K1077" s="2">
        <v>229.62173000000001</v>
      </c>
      <c r="L1077" s="2">
        <v>253.66849999999999</v>
      </c>
      <c r="M1077" s="3">
        <f t="shared" si="71"/>
        <v>0.10472340749283604</v>
      </c>
    </row>
    <row r="1078" spans="1:13" x14ac:dyDescent="0.2">
      <c r="A1078" s="1" t="s">
        <v>7</v>
      </c>
      <c r="B1078" s="1" t="s">
        <v>59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5.5114799999999997</v>
      </c>
      <c r="H1078" s="3" t="str">
        <f t="shared" si="69"/>
        <v/>
      </c>
      <c r="I1078" s="2">
        <v>6.0167999999999999</v>
      </c>
      <c r="J1078" s="3">
        <f t="shared" si="70"/>
        <v>-8.3984842441164775E-2</v>
      </c>
      <c r="K1078" s="2">
        <v>0</v>
      </c>
      <c r="L1078" s="2">
        <v>5.5114799999999997</v>
      </c>
      <c r="M1078" s="3" t="str">
        <f t="shared" si="71"/>
        <v/>
      </c>
    </row>
    <row r="1079" spans="1:13" x14ac:dyDescent="0.2">
      <c r="A1079" s="1" t="s">
        <v>6</v>
      </c>
      <c r="B1079" s="1" t="s">
        <v>59</v>
      </c>
      <c r="C1079" s="2">
        <v>0</v>
      </c>
      <c r="D1079" s="2">
        <v>0</v>
      </c>
      <c r="E1079" s="3" t="str">
        <f t="shared" si="68"/>
        <v/>
      </c>
      <c r="F1079" s="2">
        <v>6.4481400000000004</v>
      </c>
      <c r="G1079" s="2">
        <v>75.321680000000001</v>
      </c>
      <c r="H1079" s="3">
        <f t="shared" si="69"/>
        <v>10.681148362163352</v>
      </c>
      <c r="I1079" s="2">
        <v>84.589929999999995</v>
      </c>
      <c r="J1079" s="3">
        <f t="shared" si="70"/>
        <v>-0.10956682432530673</v>
      </c>
      <c r="K1079" s="2">
        <v>6.4481400000000004</v>
      </c>
      <c r="L1079" s="2">
        <v>75.321680000000001</v>
      </c>
      <c r="M1079" s="3">
        <f t="shared" si="71"/>
        <v>10.681148362163352</v>
      </c>
    </row>
    <row r="1080" spans="1:13" x14ac:dyDescent="0.2">
      <c r="A1080" s="1" t="s">
        <v>4</v>
      </c>
      <c r="B1080" s="1" t="s">
        <v>59</v>
      </c>
      <c r="C1080" s="2">
        <v>0</v>
      </c>
      <c r="D1080" s="2">
        <v>0</v>
      </c>
      <c r="E1080" s="3" t="str">
        <f t="shared" si="68"/>
        <v/>
      </c>
      <c r="F1080" s="2">
        <v>36.150350000000003</v>
      </c>
      <c r="G1080" s="2">
        <v>42.897399999999998</v>
      </c>
      <c r="H1080" s="3">
        <f t="shared" si="69"/>
        <v>0.18663858026270819</v>
      </c>
      <c r="I1080" s="2">
        <v>109.11100999999999</v>
      </c>
      <c r="J1080" s="3">
        <f t="shared" si="70"/>
        <v>-0.60684627518341183</v>
      </c>
      <c r="K1080" s="2">
        <v>36.150350000000003</v>
      </c>
      <c r="L1080" s="2">
        <v>42.897399999999998</v>
      </c>
      <c r="M1080" s="3">
        <f t="shared" si="71"/>
        <v>0.18663858026270819</v>
      </c>
    </row>
    <row r="1081" spans="1:13" x14ac:dyDescent="0.2">
      <c r="A1081" s="1" t="s">
        <v>2</v>
      </c>
      <c r="B1081" s="1" t="s">
        <v>59</v>
      </c>
      <c r="C1081" s="2">
        <v>41.331000000000003</v>
      </c>
      <c r="D1081" s="2">
        <v>4.1268799999999999</v>
      </c>
      <c r="E1081" s="3">
        <f t="shared" si="68"/>
        <v>-0.90015049236650457</v>
      </c>
      <c r="F1081" s="2">
        <v>2766.22091</v>
      </c>
      <c r="G1081" s="2">
        <v>1791.1990699999999</v>
      </c>
      <c r="H1081" s="3">
        <f t="shared" si="69"/>
        <v>-0.35247432208875906</v>
      </c>
      <c r="I1081" s="2">
        <v>2338.7805899999998</v>
      </c>
      <c r="J1081" s="3">
        <f t="shared" si="70"/>
        <v>-0.2341312059546381</v>
      </c>
      <c r="K1081" s="2">
        <v>2766.22091</v>
      </c>
      <c r="L1081" s="2">
        <v>1791.1990699999999</v>
      </c>
      <c r="M1081" s="3">
        <f t="shared" si="71"/>
        <v>-0.35247432208875906</v>
      </c>
    </row>
    <row r="1082" spans="1:13" x14ac:dyDescent="0.2">
      <c r="A1082" s="1" t="s">
        <v>33</v>
      </c>
      <c r="B1082" s="1" t="s">
        <v>59</v>
      </c>
      <c r="C1082" s="2">
        <v>0</v>
      </c>
      <c r="D1082" s="2">
        <v>0</v>
      </c>
      <c r="E1082" s="3" t="str">
        <f t="shared" si="68"/>
        <v/>
      </c>
      <c r="F1082" s="2">
        <v>105.18</v>
      </c>
      <c r="G1082" s="2">
        <v>0</v>
      </c>
      <c r="H1082" s="3">
        <f t="shared" si="69"/>
        <v>-1</v>
      </c>
      <c r="I1082" s="2">
        <v>0</v>
      </c>
      <c r="J1082" s="3" t="str">
        <f t="shared" si="70"/>
        <v/>
      </c>
      <c r="K1082" s="2">
        <v>105.18</v>
      </c>
      <c r="L1082" s="2">
        <v>0</v>
      </c>
      <c r="M1082" s="3">
        <f t="shared" si="71"/>
        <v>-1</v>
      </c>
    </row>
    <row r="1083" spans="1:13" x14ac:dyDescent="0.2">
      <c r="A1083" s="1" t="s">
        <v>25</v>
      </c>
      <c r="B1083" s="1" t="s">
        <v>59</v>
      </c>
      <c r="C1083" s="2">
        <v>23.19173</v>
      </c>
      <c r="D1083" s="2">
        <v>47.220500000000001</v>
      </c>
      <c r="E1083" s="3">
        <f t="shared" si="68"/>
        <v>1.036092175961</v>
      </c>
      <c r="F1083" s="2">
        <v>523.67127000000005</v>
      </c>
      <c r="G1083" s="2">
        <v>768.72009000000003</v>
      </c>
      <c r="H1083" s="3">
        <f t="shared" si="69"/>
        <v>0.4679439832549912</v>
      </c>
      <c r="I1083" s="2">
        <v>794.05841999999996</v>
      </c>
      <c r="J1083" s="3">
        <f t="shared" si="70"/>
        <v>-3.1909906578410085E-2</v>
      </c>
      <c r="K1083" s="2">
        <v>523.67127000000005</v>
      </c>
      <c r="L1083" s="2">
        <v>768.72009000000003</v>
      </c>
      <c r="M1083" s="3">
        <f t="shared" si="71"/>
        <v>0.4679439832549912</v>
      </c>
    </row>
    <row r="1084" spans="1:13" x14ac:dyDescent="0.2">
      <c r="A1084" s="6" t="s">
        <v>0</v>
      </c>
      <c r="B1084" s="6" t="s">
        <v>59</v>
      </c>
      <c r="C1084" s="5">
        <v>117.73546</v>
      </c>
      <c r="D1084" s="5">
        <v>200.87441999999999</v>
      </c>
      <c r="E1084" s="4">
        <f t="shared" si="68"/>
        <v>0.70615055141416172</v>
      </c>
      <c r="F1084" s="5">
        <v>6798.5127300000004</v>
      </c>
      <c r="G1084" s="5">
        <v>6702.0627500000001</v>
      </c>
      <c r="H1084" s="4">
        <f t="shared" si="69"/>
        <v>-1.4186923497898629E-2</v>
      </c>
      <c r="I1084" s="5">
        <v>7427.9968500000004</v>
      </c>
      <c r="J1084" s="4">
        <f t="shared" si="70"/>
        <v>-9.7729457168523215E-2</v>
      </c>
      <c r="K1084" s="5">
        <v>6798.5127300000004</v>
      </c>
      <c r="L1084" s="5">
        <v>6702.0627500000001</v>
      </c>
      <c r="M1084" s="4">
        <f t="shared" si="71"/>
        <v>-1.4186923497898629E-2</v>
      </c>
    </row>
    <row r="1085" spans="1:13" x14ac:dyDescent="0.2">
      <c r="A1085" s="1" t="s">
        <v>22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0</v>
      </c>
      <c r="H1085" s="3" t="str">
        <f t="shared" si="69"/>
        <v/>
      </c>
      <c r="I1085" s="2">
        <v>25.26728</v>
      </c>
      <c r="J1085" s="3">
        <f t="shared" si="70"/>
        <v>-1</v>
      </c>
      <c r="K1085" s="2">
        <v>0</v>
      </c>
      <c r="L1085" s="2">
        <v>0</v>
      </c>
      <c r="M1085" s="3" t="str">
        <f t="shared" si="71"/>
        <v/>
      </c>
    </row>
    <row r="1086" spans="1:13" x14ac:dyDescent="0.2">
      <c r="A1086" s="1" t="s">
        <v>21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5.2564799999999998</v>
      </c>
      <c r="G1086" s="2">
        <v>0</v>
      </c>
      <c r="H1086" s="3">
        <f t="shared" si="69"/>
        <v>-1</v>
      </c>
      <c r="I1086" s="2">
        <v>0.35050999999999999</v>
      </c>
      <c r="J1086" s="3">
        <f t="shared" si="70"/>
        <v>-1</v>
      </c>
      <c r="K1086" s="2">
        <v>5.2564799999999998</v>
      </c>
      <c r="L1086" s="2">
        <v>0</v>
      </c>
      <c r="M1086" s="3">
        <f t="shared" si="71"/>
        <v>-1</v>
      </c>
    </row>
    <row r="1087" spans="1:13" x14ac:dyDescent="0.2">
      <c r="A1087" s="1" t="s">
        <v>20</v>
      </c>
      <c r="B1087" s="1" t="s">
        <v>58</v>
      </c>
      <c r="C1087" s="2">
        <v>12.75445</v>
      </c>
      <c r="D1087" s="2">
        <v>13.023250000000001</v>
      </c>
      <c r="E1087" s="3">
        <f t="shared" si="68"/>
        <v>2.1074997353864866E-2</v>
      </c>
      <c r="F1087" s="2">
        <v>437.02021000000002</v>
      </c>
      <c r="G1087" s="2">
        <v>1233.0871299999999</v>
      </c>
      <c r="H1087" s="3">
        <f t="shared" si="69"/>
        <v>1.8215791896672235</v>
      </c>
      <c r="I1087" s="2">
        <v>857.57258999999999</v>
      </c>
      <c r="J1087" s="3">
        <f t="shared" si="70"/>
        <v>0.43788076295675427</v>
      </c>
      <c r="K1087" s="2">
        <v>437.02021000000002</v>
      </c>
      <c r="L1087" s="2">
        <v>1233.0871299999999</v>
      </c>
      <c r="M1087" s="3">
        <f t="shared" si="71"/>
        <v>1.8215791896672235</v>
      </c>
    </row>
    <row r="1088" spans="1:13" x14ac:dyDescent="0.2">
      <c r="A1088" s="1" t="s">
        <v>19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</v>
      </c>
      <c r="H1088" s="3" t="str">
        <f t="shared" si="69"/>
        <v/>
      </c>
      <c r="I1088" s="2">
        <v>0.11644</v>
      </c>
      <c r="J1088" s="3">
        <f t="shared" si="70"/>
        <v>-1</v>
      </c>
      <c r="K1088" s="2">
        <v>0</v>
      </c>
      <c r="L1088" s="2">
        <v>0</v>
      </c>
      <c r="M1088" s="3" t="str">
        <f t="shared" si="71"/>
        <v/>
      </c>
    </row>
    <row r="1089" spans="1:13" x14ac:dyDescent="0.2">
      <c r="A1089" s="1" t="s">
        <v>18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2.47E-3</v>
      </c>
      <c r="H1089" s="3" t="str">
        <f t="shared" si="69"/>
        <v/>
      </c>
      <c r="I1089" s="2">
        <v>5.8999999999999999E-3</v>
      </c>
      <c r="J1089" s="3">
        <f t="shared" si="70"/>
        <v>-0.58135593220338988</v>
      </c>
      <c r="K1089" s="2">
        <v>0</v>
      </c>
      <c r="L1089" s="2">
        <v>2.47E-3</v>
      </c>
      <c r="M1089" s="3" t="str">
        <f t="shared" si="71"/>
        <v/>
      </c>
    </row>
    <row r="1090" spans="1:13" x14ac:dyDescent="0.2">
      <c r="A1090" s="1" t="s">
        <v>17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9.8993199999999995</v>
      </c>
      <c r="G1090" s="2">
        <v>92.029160000000005</v>
      </c>
      <c r="H1090" s="3">
        <f t="shared" si="69"/>
        <v>8.2965132958627468</v>
      </c>
      <c r="I1090" s="2">
        <v>15.304320000000001</v>
      </c>
      <c r="J1090" s="3">
        <f t="shared" si="70"/>
        <v>5.0132799105089285</v>
      </c>
      <c r="K1090" s="2">
        <v>9.8993199999999995</v>
      </c>
      <c r="L1090" s="2">
        <v>92.029160000000005</v>
      </c>
      <c r="M1090" s="3">
        <f t="shared" si="71"/>
        <v>8.2965132958627468</v>
      </c>
    </row>
    <row r="1091" spans="1:13" x14ac:dyDescent="0.2">
      <c r="A1091" s="1" t="s">
        <v>16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20.469909999999999</v>
      </c>
      <c r="J1091" s="3">
        <f t="shared" si="70"/>
        <v>-1</v>
      </c>
      <c r="K1091" s="2">
        <v>0</v>
      </c>
      <c r="L1091" s="2">
        <v>0</v>
      </c>
      <c r="M1091" s="3" t="str">
        <f t="shared" si="71"/>
        <v/>
      </c>
    </row>
    <row r="1092" spans="1:13" x14ac:dyDescent="0.2">
      <c r="A1092" s="1" t="s">
        <v>14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0</v>
      </c>
      <c r="H1092" s="3" t="str">
        <f t="shared" si="69"/>
        <v/>
      </c>
      <c r="I1092" s="2">
        <v>0</v>
      </c>
      <c r="J1092" s="3" t="str">
        <f t="shared" si="70"/>
        <v/>
      </c>
      <c r="K1092" s="2">
        <v>0</v>
      </c>
      <c r="L1092" s="2">
        <v>0</v>
      </c>
      <c r="M1092" s="3" t="str">
        <f t="shared" si="71"/>
        <v/>
      </c>
    </row>
    <row r="1093" spans="1:13" x14ac:dyDescent="0.2">
      <c r="A1093" s="1" t="s">
        <v>13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2.7826300000000002</v>
      </c>
      <c r="G1093" s="2">
        <v>3.46E-3</v>
      </c>
      <c r="H1093" s="3">
        <f t="shared" si="69"/>
        <v>-0.99875657201999546</v>
      </c>
      <c r="I1093" s="2">
        <v>13.99155</v>
      </c>
      <c r="J1093" s="3">
        <f t="shared" si="70"/>
        <v>-0.99975270788440163</v>
      </c>
      <c r="K1093" s="2">
        <v>2.7826300000000002</v>
      </c>
      <c r="L1093" s="2">
        <v>3.46E-3</v>
      </c>
      <c r="M1093" s="3">
        <f t="shared" si="71"/>
        <v>-0.99875657201999546</v>
      </c>
    </row>
    <row r="1094" spans="1:13" x14ac:dyDescent="0.2">
      <c r="A1094" s="1" t="s">
        <v>12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216.96096</v>
      </c>
      <c r="G1094" s="2">
        <v>142.11044999999999</v>
      </c>
      <c r="H1094" s="3">
        <f t="shared" si="69"/>
        <v>-0.34499529316241972</v>
      </c>
      <c r="I1094" s="2">
        <v>152.12138999999999</v>
      </c>
      <c r="J1094" s="3">
        <f t="shared" si="70"/>
        <v>-6.5808891175659134E-2</v>
      </c>
      <c r="K1094" s="2">
        <v>216.96096</v>
      </c>
      <c r="L1094" s="2">
        <v>142.11044999999999</v>
      </c>
      <c r="M1094" s="3">
        <f t="shared" si="71"/>
        <v>-0.34499529316241972</v>
      </c>
    </row>
    <row r="1095" spans="1:13" x14ac:dyDescent="0.2">
      <c r="A1095" s="1" t="s">
        <v>11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13.92057</v>
      </c>
      <c r="G1095" s="2">
        <v>0</v>
      </c>
      <c r="H1095" s="3">
        <f t="shared" si="69"/>
        <v>-1</v>
      </c>
      <c r="I1095" s="2">
        <v>0</v>
      </c>
      <c r="J1095" s="3" t="str">
        <f t="shared" si="70"/>
        <v/>
      </c>
      <c r="K1095" s="2">
        <v>13.92057</v>
      </c>
      <c r="L1095" s="2">
        <v>0</v>
      </c>
      <c r="M1095" s="3">
        <f t="shared" si="71"/>
        <v>-1</v>
      </c>
    </row>
    <row r="1096" spans="1:13" x14ac:dyDescent="0.2">
      <c r="A1096" s="1" t="s">
        <v>10</v>
      </c>
      <c r="B1096" s="1" t="s">
        <v>58</v>
      </c>
      <c r="C1096" s="2">
        <v>0</v>
      </c>
      <c r="D1096" s="2">
        <v>8.1560000000000006</v>
      </c>
      <c r="E1096" s="3" t="str">
        <f t="shared" si="68"/>
        <v/>
      </c>
      <c r="F1096" s="2">
        <v>8.7875200000000007</v>
      </c>
      <c r="G1096" s="2">
        <v>55.452860000000001</v>
      </c>
      <c r="H1096" s="3">
        <f t="shared" si="69"/>
        <v>5.3104106733185237</v>
      </c>
      <c r="I1096" s="2">
        <v>42.123019999999997</v>
      </c>
      <c r="J1096" s="3">
        <f t="shared" si="70"/>
        <v>0.31645024502041896</v>
      </c>
      <c r="K1096" s="2">
        <v>8.7875200000000007</v>
      </c>
      <c r="L1096" s="2">
        <v>55.452860000000001</v>
      </c>
      <c r="M1096" s="3">
        <f t="shared" si="71"/>
        <v>5.3104106733185237</v>
      </c>
    </row>
    <row r="1097" spans="1:13" x14ac:dyDescent="0.2">
      <c r="A1097" s="1" t="s">
        <v>27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9.2077200000000001</v>
      </c>
      <c r="G1097" s="2">
        <v>37.505229999999997</v>
      </c>
      <c r="H1097" s="3">
        <f t="shared" si="69"/>
        <v>3.0732374572641215</v>
      </c>
      <c r="I1097" s="2">
        <v>67.745159999999998</v>
      </c>
      <c r="J1097" s="3">
        <f t="shared" si="70"/>
        <v>-0.44637771908723811</v>
      </c>
      <c r="K1097" s="2">
        <v>9.2077200000000001</v>
      </c>
      <c r="L1097" s="2">
        <v>37.505229999999997</v>
      </c>
      <c r="M1097" s="3">
        <f t="shared" si="71"/>
        <v>3.0732374572641215</v>
      </c>
    </row>
    <row r="1098" spans="1:13" x14ac:dyDescent="0.2">
      <c r="A1098" s="1" t="s">
        <v>9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6.3780000000000001</v>
      </c>
      <c r="H1098" s="3" t="str">
        <f t="shared" si="69"/>
        <v/>
      </c>
      <c r="I1098" s="2">
        <v>8.7031500000000008</v>
      </c>
      <c r="J1098" s="3">
        <f t="shared" si="70"/>
        <v>-0.26716188966064014</v>
      </c>
      <c r="K1098" s="2">
        <v>0</v>
      </c>
      <c r="L1098" s="2">
        <v>6.3780000000000001</v>
      </c>
      <c r="M1098" s="3" t="str">
        <f t="shared" si="71"/>
        <v/>
      </c>
    </row>
    <row r="1099" spans="1:13" x14ac:dyDescent="0.2">
      <c r="A1099" s="1" t="s">
        <v>8</v>
      </c>
      <c r="B1099" s="1" t="s">
        <v>58</v>
      </c>
      <c r="C1099" s="2">
        <v>0</v>
      </c>
      <c r="D1099" s="2">
        <v>1.6319999999999999</v>
      </c>
      <c r="E1099" s="3" t="str">
        <f t="shared" si="68"/>
        <v/>
      </c>
      <c r="F1099" s="2">
        <v>50.802909999999997</v>
      </c>
      <c r="G1099" s="2">
        <v>159.86473000000001</v>
      </c>
      <c r="H1099" s="3">
        <f t="shared" si="69"/>
        <v>2.1467632464360804</v>
      </c>
      <c r="I1099" s="2">
        <v>80.073970000000003</v>
      </c>
      <c r="J1099" s="3">
        <f t="shared" si="70"/>
        <v>0.99646314526431001</v>
      </c>
      <c r="K1099" s="2">
        <v>50.802909999999997</v>
      </c>
      <c r="L1099" s="2">
        <v>159.86473000000001</v>
      </c>
      <c r="M1099" s="3">
        <f t="shared" si="71"/>
        <v>2.1467632464360804</v>
      </c>
    </row>
    <row r="1100" spans="1:13" x14ac:dyDescent="0.2">
      <c r="A1100" s="1" t="s">
        <v>7</v>
      </c>
      <c r="B1100" s="1" t="s">
        <v>58</v>
      </c>
      <c r="C1100" s="2">
        <v>29.153600000000001</v>
      </c>
      <c r="D1100" s="2">
        <v>0</v>
      </c>
      <c r="E1100" s="3">
        <f t="shared" si="68"/>
        <v>-1</v>
      </c>
      <c r="F1100" s="2">
        <v>531.99606000000006</v>
      </c>
      <c r="G1100" s="2">
        <v>371.55457999999999</v>
      </c>
      <c r="H1100" s="3">
        <f t="shared" si="69"/>
        <v>-0.30158396285867239</v>
      </c>
      <c r="I1100" s="2">
        <v>1196.3594399999999</v>
      </c>
      <c r="J1100" s="3">
        <f t="shared" si="70"/>
        <v>-0.68942897295147354</v>
      </c>
      <c r="K1100" s="2">
        <v>531.99606000000006</v>
      </c>
      <c r="L1100" s="2">
        <v>371.55457999999999</v>
      </c>
      <c r="M1100" s="3">
        <f t="shared" si="71"/>
        <v>-0.30158396285867239</v>
      </c>
    </row>
    <row r="1101" spans="1:13" x14ac:dyDescent="0.2">
      <c r="A1101" s="1" t="s">
        <v>6</v>
      </c>
      <c r="B1101" s="1" t="s">
        <v>58</v>
      </c>
      <c r="C1101" s="2">
        <v>2E-3</v>
      </c>
      <c r="D1101" s="2">
        <v>8.3000000000000001E-4</v>
      </c>
      <c r="E1101" s="3">
        <f t="shared" si="68"/>
        <v>-0.58499999999999996</v>
      </c>
      <c r="F1101" s="2">
        <v>13.98868</v>
      </c>
      <c r="G1101" s="2">
        <v>3.83832</v>
      </c>
      <c r="H1101" s="3">
        <f t="shared" si="69"/>
        <v>-0.72561242375978297</v>
      </c>
      <c r="I1101" s="2">
        <v>0.24202000000000001</v>
      </c>
      <c r="J1101" s="3">
        <f t="shared" si="70"/>
        <v>14.859515742500619</v>
      </c>
      <c r="K1101" s="2">
        <v>13.98868</v>
      </c>
      <c r="L1101" s="2">
        <v>3.83832</v>
      </c>
      <c r="M1101" s="3">
        <f t="shared" si="71"/>
        <v>-0.72561242375978297</v>
      </c>
    </row>
    <row r="1102" spans="1:13" x14ac:dyDescent="0.2">
      <c r="A1102" s="1" t="s">
        <v>4</v>
      </c>
      <c r="B1102" s="1" t="s">
        <v>58</v>
      </c>
      <c r="C1102" s="2">
        <v>676.94399999999996</v>
      </c>
      <c r="D1102" s="2">
        <v>233.84932000000001</v>
      </c>
      <c r="E1102" s="3">
        <f t="shared" si="68"/>
        <v>-0.65455145477321608</v>
      </c>
      <c r="F1102" s="2">
        <v>13370.544970000001</v>
      </c>
      <c r="G1102" s="2">
        <v>17113.112560000001</v>
      </c>
      <c r="H1102" s="3">
        <f t="shared" si="69"/>
        <v>0.27991137222883156</v>
      </c>
      <c r="I1102" s="2">
        <v>13152.94169</v>
      </c>
      <c r="J1102" s="3">
        <f t="shared" si="70"/>
        <v>0.30108632451483186</v>
      </c>
      <c r="K1102" s="2">
        <v>13370.544970000001</v>
      </c>
      <c r="L1102" s="2">
        <v>17113.112560000001</v>
      </c>
      <c r="M1102" s="3">
        <f t="shared" si="71"/>
        <v>0.27991137222883156</v>
      </c>
    </row>
    <row r="1103" spans="1:13" x14ac:dyDescent="0.2">
      <c r="A1103" s="1" t="s">
        <v>3</v>
      </c>
      <c r="B1103" s="1" t="s">
        <v>58</v>
      </c>
      <c r="C1103" s="2">
        <v>0</v>
      </c>
      <c r="D1103" s="2">
        <v>46.56</v>
      </c>
      <c r="E1103" s="3" t="str">
        <f t="shared" si="68"/>
        <v/>
      </c>
      <c r="F1103" s="2">
        <v>0</v>
      </c>
      <c r="G1103" s="2">
        <v>416.75799999999998</v>
      </c>
      <c r="H1103" s="3" t="str">
        <f t="shared" si="69"/>
        <v/>
      </c>
      <c r="I1103" s="2">
        <v>74.5</v>
      </c>
      <c r="J1103" s="3">
        <f t="shared" si="70"/>
        <v>4.5940671140939591</v>
      </c>
      <c r="K1103" s="2">
        <v>0</v>
      </c>
      <c r="L1103" s="2">
        <v>416.75799999999998</v>
      </c>
      <c r="M1103" s="3" t="str">
        <f t="shared" si="71"/>
        <v/>
      </c>
    </row>
    <row r="1104" spans="1:13" x14ac:dyDescent="0.2">
      <c r="A1104" s="1" t="s">
        <v>2</v>
      </c>
      <c r="B1104" s="1" t="s">
        <v>58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11.719720000000001</v>
      </c>
      <c r="J1104" s="3">
        <f t="shared" si="70"/>
        <v>-1</v>
      </c>
      <c r="K1104" s="2">
        <v>0</v>
      </c>
      <c r="L1104" s="2">
        <v>0</v>
      </c>
      <c r="M1104" s="3" t="str">
        <f t="shared" si="71"/>
        <v/>
      </c>
    </row>
    <row r="1105" spans="1:13" x14ac:dyDescent="0.2">
      <c r="A1105" s="1" t="s">
        <v>25</v>
      </c>
      <c r="B1105" s="1" t="s">
        <v>58</v>
      </c>
      <c r="C1105" s="2">
        <v>0</v>
      </c>
      <c r="D1105" s="2">
        <v>0</v>
      </c>
      <c r="E1105" s="3" t="str">
        <f t="shared" si="68"/>
        <v/>
      </c>
      <c r="F1105" s="2">
        <v>4.8952099999999996</v>
      </c>
      <c r="G1105" s="2">
        <v>74.576239999999999</v>
      </c>
      <c r="H1105" s="3">
        <f t="shared" si="69"/>
        <v>14.234533349948215</v>
      </c>
      <c r="I1105" s="2">
        <v>10.56245</v>
      </c>
      <c r="J1105" s="3">
        <f t="shared" si="70"/>
        <v>6.0605058485483951</v>
      </c>
      <c r="K1105" s="2">
        <v>4.8952099999999996</v>
      </c>
      <c r="L1105" s="2">
        <v>74.576239999999999</v>
      </c>
      <c r="M1105" s="3">
        <f t="shared" si="71"/>
        <v>14.234533349948215</v>
      </c>
    </row>
    <row r="1106" spans="1:13" x14ac:dyDescent="0.2">
      <c r="A1106" s="1" t="s">
        <v>29</v>
      </c>
      <c r="B1106" s="1" t="s">
        <v>58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">
      <c r="A1107" s="6" t="s">
        <v>0</v>
      </c>
      <c r="B1107" s="6" t="s">
        <v>58</v>
      </c>
      <c r="C1107" s="5">
        <v>718.85405000000003</v>
      </c>
      <c r="D1107" s="5">
        <v>303.22140000000002</v>
      </c>
      <c r="E1107" s="4">
        <f t="shared" si="68"/>
        <v>-0.57818781155924492</v>
      </c>
      <c r="F1107" s="5">
        <v>14676.063239999999</v>
      </c>
      <c r="G1107" s="5">
        <v>19706.27319</v>
      </c>
      <c r="H1107" s="4">
        <f t="shared" si="69"/>
        <v>0.34274926918344351</v>
      </c>
      <c r="I1107" s="5">
        <v>15730.17051</v>
      </c>
      <c r="J1107" s="4">
        <f t="shared" si="70"/>
        <v>0.25276920408919334</v>
      </c>
      <c r="K1107" s="5">
        <v>14676.063239999999</v>
      </c>
      <c r="L1107" s="5">
        <v>19706.27319</v>
      </c>
      <c r="M1107" s="4">
        <f t="shared" si="71"/>
        <v>0.34274926918344351</v>
      </c>
    </row>
    <row r="1108" spans="1:13" x14ac:dyDescent="0.2">
      <c r="A1108" s="1" t="s">
        <v>22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58.219709999999999</v>
      </c>
      <c r="H1108" s="3" t="str">
        <f t="shared" si="69"/>
        <v/>
      </c>
      <c r="I1108" s="2">
        <v>71.795760000000001</v>
      </c>
      <c r="J1108" s="3">
        <f t="shared" si="70"/>
        <v>-0.18909264279673343</v>
      </c>
      <c r="K1108" s="2">
        <v>0</v>
      </c>
      <c r="L1108" s="2">
        <v>58.219709999999999</v>
      </c>
      <c r="M1108" s="3" t="str">
        <f t="shared" si="71"/>
        <v/>
      </c>
    </row>
    <row r="1109" spans="1:13" x14ac:dyDescent="0.2">
      <c r="A1109" s="1" t="s">
        <v>21</v>
      </c>
      <c r="B1109" s="1" t="s">
        <v>57</v>
      </c>
      <c r="C1109" s="2">
        <v>19.377199999999998</v>
      </c>
      <c r="D1109" s="2">
        <v>0</v>
      </c>
      <c r="E1109" s="3">
        <f t="shared" si="68"/>
        <v>-1</v>
      </c>
      <c r="F1109" s="2">
        <v>71.311009999999996</v>
      </c>
      <c r="G1109" s="2">
        <v>2255.82944</v>
      </c>
      <c r="H1109" s="3">
        <f t="shared" si="69"/>
        <v>30.633676763237542</v>
      </c>
      <c r="I1109" s="2">
        <v>1190.7065700000001</v>
      </c>
      <c r="J1109" s="3">
        <f t="shared" si="70"/>
        <v>0.89453010240801811</v>
      </c>
      <c r="K1109" s="2">
        <v>71.311009999999996</v>
      </c>
      <c r="L1109" s="2">
        <v>2255.82944</v>
      </c>
      <c r="M1109" s="3">
        <f t="shared" si="71"/>
        <v>30.633676763237542</v>
      </c>
    </row>
    <row r="1110" spans="1:13" x14ac:dyDescent="0.2">
      <c r="A1110" s="1" t="s">
        <v>20</v>
      </c>
      <c r="B1110" s="1" t="s">
        <v>57</v>
      </c>
      <c r="C1110" s="2">
        <v>424.86421999999999</v>
      </c>
      <c r="D1110" s="2">
        <v>349.55608999999998</v>
      </c>
      <c r="E1110" s="3">
        <f t="shared" si="68"/>
        <v>-0.17725222895917192</v>
      </c>
      <c r="F1110" s="2">
        <v>11775.067290000001</v>
      </c>
      <c r="G1110" s="2">
        <v>11921.39328</v>
      </c>
      <c r="H1110" s="3">
        <f t="shared" si="69"/>
        <v>1.2426764654183131E-2</v>
      </c>
      <c r="I1110" s="2">
        <v>14187.97263</v>
      </c>
      <c r="J1110" s="3">
        <f t="shared" si="70"/>
        <v>-0.15975357502504572</v>
      </c>
      <c r="K1110" s="2">
        <v>11775.067290000001</v>
      </c>
      <c r="L1110" s="2">
        <v>11921.39328</v>
      </c>
      <c r="M1110" s="3">
        <f t="shared" si="71"/>
        <v>1.2426764654183131E-2</v>
      </c>
    </row>
    <row r="1111" spans="1:13" x14ac:dyDescent="0.2">
      <c r="A1111" s="1" t="s">
        <v>19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1.4028</v>
      </c>
      <c r="H1111" s="3" t="str">
        <f t="shared" si="69"/>
        <v/>
      </c>
      <c r="I1111" s="2">
        <v>2.4756399999999998</v>
      </c>
      <c r="J1111" s="3">
        <f t="shared" si="70"/>
        <v>-0.43335864665298662</v>
      </c>
      <c r="K1111" s="2">
        <v>0</v>
      </c>
      <c r="L1111" s="2">
        <v>1.4028</v>
      </c>
      <c r="M1111" s="3" t="str">
        <f t="shared" si="71"/>
        <v/>
      </c>
    </row>
    <row r="1112" spans="1:13" x14ac:dyDescent="0.2">
      <c r="A1112" s="1" t="s">
        <v>18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0</v>
      </c>
      <c r="M1112" s="3" t="str">
        <f t="shared" si="71"/>
        <v/>
      </c>
    </row>
    <row r="1113" spans="1:13" x14ac:dyDescent="0.2">
      <c r="A1113" s="1" t="s">
        <v>17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16.898</v>
      </c>
      <c r="G1113" s="2">
        <v>84.636449999999996</v>
      </c>
      <c r="H1113" s="3">
        <f t="shared" si="69"/>
        <v>4.0086667061190671</v>
      </c>
      <c r="I1113" s="2">
        <v>111.29637</v>
      </c>
      <c r="J1113" s="3">
        <f t="shared" si="70"/>
        <v>-0.23953988795860992</v>
      </c>
      <c r="K1113" s="2">
        <v>16.898</v>
      </c>
      <c r="L1113" s="2">
        <v>84.636449999999996</v>
      </c>
      <c r="M1113" s="3">
        <f t="shared" si="71"/>
        <v>4.0086667061190671</v>
      </c>
    </row>
    <row r="1114" spans="1:13" x14ac:dyDescent="0.2">
      <c r="A1114" s="1" t="s">
        <v>14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0.17</v>
      </c>
      <c r="G1114" s="2">
        <v>14.7126</v>
      </c>
      <c r="H1114" s="3">
        <f t="shared" si="69"/>
        <v>85.544705882352929</v>
      </c>
      <c r="I1114" s="2">
        <v>0</v>
      </c>
      <c r="J1114" s="3" t="str">
        <f t="shared" si="70"/>
        <v/>
      </c>
      <c r="K1114" s="2">
        <v>0.17</v>
      </c>
      <c r="L1114" s="2">
        <v>14.7126</v>
      </c>
      <c r="M1114" s="3">
        <f t="shared" si="71"/>
        <v>85.544705882352929</v>
      </c>
    </row>
    <row r="1115" spans="1:13" x14ac:dyDescent="0.2">
      <c r="A1115" s="1" t="s">
        <v>13</v>
      </c>
      <c r="B1115" s="1" t="s">
        <v>57</v>
      </c>
      <c r="C1115" s="2">
        <v>208.65355</v>
      </c>
      <c r="D1115" s="2">
        <v>454.08677999999998</v>
      </c>
      <c r="E1115" s="3">
        <f t="shared" si="68"/>
        <v>1.1762715276112004</v>
      </c>
      <c r="F1115" s="2">
        <v>6172.5050300000003</v>
      </c>
      <c r="G1115" s="2">
        <v>7250.39257</v>
      </c>
      <c r="H1115" s="3">
        <f t="shared" si="69"/>
        <v>0.17462724368164673</v>
      </c>
      <c r="I1115" s="2">
        <v>6301.4269899999999</v>
      </c>
      <c r="J1115" s="3">
        <f t="shared" si="70"/>
        <v>0.15059534634075011</v>
      </c>
      <c r="K1115" s="2">
        <v>6172.5050300000003</v>
      </c>
      <c r="L1115" s="2">
        <v>7250.39257</v>
      </c>
      <c r="M1115" s="3">
        <f t="shared" si="71"/>
        <v>0.17462724368164673</v>
      </c>
    </row>
    <row r="1116" spans="1:13" x14ac:dyDescent="0.2">
      <c r="A1116" s="1" t="s">
        <v>12</v>
      </c>
      <c r="B1116" s="1" t="s">
        <v>57</v>
      </c>
      <c r="C1116" s="2">
        <v>183.03100000000001</v>
      </c>
      <c r="D1116" s="2">
        <v>79</v>
      </c>
      <c r="E1116" s="3">
        <f t="shared" si="68"/>
        <v>-0.56837912703312554</v>
      </c>
      <c r="F1116" s="2">
        <v>1922.9312199999999</v>
      </c>
      <c r="G1116" s="2">
        <v>2128.9232699999998</v>
      </c>
      <c r="H1116" s="3">
        <f t="shared" si="69"/>
        <v>0.1071239823127943</v>
      </c>
      <c r="I1116" s="2">
        <v>1883.4157</v>
      </c>
      <c r="J1116" s="3">
        <f t="shared" si="70"/>
        <v>0.13035230087547833</v>
      </c>
      <c r="K1116" s="2">
        <v>1922.9312199999999</v>
      </c>
      <c r="L1116" s="2">
        <v>2128.9232699999998</v>
      </c>
      <c r="M1116" s="3">
        <f t="shared" si="71"/>
        <v>0.1071239823127943</v>
      </c>
    </row>
    <row r="1117" spans="1:13" x14ac:dyDescent="0.2">
      <c r="A1117" s="1" t="s">
        <v>11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1656.47399</v>
      </c>
      <c r="G1117" s="2">
        <v>1775.0390400000001</v>
      </c>
      <c r="H1117" s="3">
        <f t="shared" si="69"/>
        <v>7.1576765295300548E-2</v>
      </c>
      <c r="I1117" s="2">
        <v>1435.59573</v>
      </c>
      <c r="J1117" s="3">
        <f t="shared" si="70"/>
        <v>0.23644770105299773</v>
      </c>
      <c r="K1117" s="2">
        <v>1656.47399</v>
      </c>
      <c r="L1117" s="2">
        <v>1775.0390400000001</v>
      </c>
      <c r="M1117" s="3">
        <f t="shared" si="71"/>
        <v>7.1576765295300548E-2</v>
      </c>
    </row>
    <row r="1118" spans="1:13" x14ac:dyDescent="0.2">
      <c r="A1118" s="1" t="s">
        <v>10</v>
      </c>
      <c r="B1118" s="1" t="s">
        <v>57</v>
      </c>
      <c r="C1118" s="2">
        <v>24.731999999999999</v>
      </c>
      <c r="D1118" s="2">
        <v>2.8575200000000001</v>
      </c>
      <c r="E1118" s="3">
        <f t="shared" si="68"/>
        <v>-0.88446061782306318</v>
      </c>
      <c r="F1118" s="2">
        <v>576.99917000000005</v>
      </c>
      <c r="G1118" s="2">
        <v>543.46993999999995</v>
      </c>
      <c r="H1118" s="3">
        <f t="shared" si="69"/>
        <v>-5.8109667644756002E-2</v>
      </c>
      <c r="I1118" s="2">
        <v>850.48572000000001</v>
      </c>
      <c r="J1118" s="3">
        <f t="shared" si="70"/>
        <v>-0.36098875357954285</v>
      </c>
      <c r="K1118" s="2">
        <v>576.99917000000005</v>
      </c>
      <c r="L1118" s="2">
        <v>543.46993999999995</v>
      </c>
      <c r="M1118" s="3">
        <f t="shared" si="71"/>
        <v>-5.8109667644756002E-2</v>
      </c>
    </row>
    <row r="1119" spans="1:13" x14ac:dyDescent="0.2">
      <c r="A1119" s="1" t="s">
        <v>27</v>
      </c>
      <c r="B1119" s="1" t="s">
        <v>57</v>
      </c>
      <c r="C1119" s="2">
        <v>0</v>
      </c>
      <c r="D1119" s="2">
        <v>0</v>
      </c>
      <c r="E1119" s="3" t="str">
        <f t="shared" si="68"/>
        <v/>
      </c>
      <c r="F1119" s="2">
        <v>3.7984800000000001</v>
      </c>
      <c r="G1119" s="2">
        <v>0</v>
      </c>
      <c r="H1119" s="3">
        <f t="shared" si="69"/>
        <v>-1</v>
      </c>
      <c r="I1119" s="2">
        <v>2.41</v>
      </c>
      <c r="J1119" s="3">
        <f t="shared" si="70"/>
        <v>-1</v>
      </c>
      <c r="K1119" s="2">
        <v>3.7984800000000001</v>
      </c>
      <c r="L1119" s="2">
        <v>0</v>
      </c>
      <c r="M1119" s="3">
        <f t="shared" si="71"/>
        <v>-1</v>
      </c>
    </row>
    <row r="1120" spans="1:13" x14ac:dyDescent="0.2">
      <c r="A1120" s="1" t="s">
        <v>9</v>
      </c>
      <c r="B1120" s="1" t="s">
        <v>57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33.94811</v>
      </c>
      <c r="J1120" s="3">
        <f t="shared" si="70"/>
        <v>-1</v>
      </c>
      <c r="K1120" s="2">
        <v>0</v>
      </c>
      <c r="L1120" s="2">
        <v>0</v>
      </c>
      <c r="M1120" s="3" t="str">
        <f t="shared" si="71"/>
        <v/>
      </c>
    </row>
    <row r="1121" spans="1:13" x14ac:dyDescent="0.2">
      <c r="A1121" s="1" t="s">
        <v>8</v>
      </c>
      <c r="B1121" s="1" t="s">
        <v>57</v>
      </c>
      <c r="C1121" s="2">
        <v>0</v>
      </c>
      <c r="D1121" s="2">
        <v>0</v>
      </c>
      <c r="E1121" s="3" t="str">
        <f t="shared" ref="E1121:E1181" si="72">IF(C1121=0,"",(D1121/C1121-1))</f>
        <v/>
      </c>
      <c r="F1121" s="2">
        <v>2125.8292799999999</v>
      </c>
      <c r="G1121" s="2">
        <v>452.58091000000002</v>
      </c>
      <c r="H1121" s="3">
        <f t="shared" ref="H1121:H1181" si="73">IF(F1121=0,"",(G1121/F1121-1))</f>
        <v>-0.78710383084007574</v>
      </c>
      <c r="I1121" s="2">
        <v>340.24414999999999</v>
      </c>
      <c r="J1121" s="3">
        <f t="shared" ref="J1121:J1181" si="74">IF(I1121=0,"",(G1121/I1121-1))</f>
        <v>0.33016514758593218</v>
      </c>
      <c r="K1121" s="2">
        <v>2125.8292799999999</v>
      </c>
      <c r="L1121" s="2">
        <v>452.58091000000002</v>
      </c>
      <c r="M1121" s="3">
        <f t="shared" ref="M1121:M1181" si="75">IF(K1121=0,"",(L1121/K1121-1))</f>
        <v>-0.78710383084007574</v>
      </c>
    </row>
    <row r="1122" spans="1:13" x14ac:dyDescent="0.2">
      <c r="A1122" s="1" t="s">
        <v>7</v>
      </c>
      <c r="B1122" s="1" t="s">
        <v>57</v>
      </c>
      <c r="C1122" s="2">
        <v>31.0428</v>
      </c>
      <c r="D1122" s="2">
        <v>0</v>
      </c>
      <c r="E1122" s="3">
        <f t="shared" si="72"/>
        <v>-1</v>
      </c>
      <c r="F1122" s="2">
        <v>38.774799999999999</v>
      </c>
      <c r="G1122" s="2">
        <v>66.361999999999995</v>
      </c>
      <c r="H1122" s="3">
        <f t="shared" si="73"/>
        <v>0.71147239959973985</v>
      </c>
      <c r="I1122" s="2">
        <v>18.2285</v>
      </c>
      <c r="J1122" s="3">
        <f t="shared" si="74"/>
        <v>2.6405628548701205</v>
      </c>
      <c r="K1122" s="2">
        <v>38.774799999999999</v>
      </c>
      <c r="L1122" s="2">
        <v>66.361999999999995</v>
      </c>
      <c r="M1122" s="3">
        <f t="shared" si="75"/>
        <v>0.71147239959973985</v>
      </c>
    </row>
    <row r="1123" spans="1:13" x14ac:dyDescent="0.2">
      <c r="A1123" s="1" t="s">
        <v>6</v>
      </c>
      <c r="B1123" s="1" t="s">
        <v>57</v>
      </c>
      <c r="C1123" s="2">
        <v>0</v>
      </c>
      <c r="D1123" s="2">
        <v>3.8756499999999998</v>
      </c>
      <c r="E1123" s="3" t="str">
        <f t="shared" si="72"/>
        <v/>
      </c>
      <c r="F1123" s="2">
        <v>7008.3037199999999</v>
      </c>
      <c r="G1123" s="2">
        <v>6448.2194600000003</v>
      </c>
      <c r="H1123" s="3">
        <f t="shared" si="73"/>
        <v>-7.9917235664552444E-2</v>
      </c>
      <c r="I1123" s="2">
        <v>9979.0793300000005</v>
      </c>
      <c r="J1123" s="3">
        <f t="shared" si="74"/>
        <v>-0.35382621514844692</v>
      </c>
      <c r="K1123" s="2">
        <v>7008.3037199999999</v>
      </c>
      <c r="L1123" s="2">
        <v>6448.2194600000003</v>
      </c>
      <c r="M1123" s="3">
        <f t="shared" si="75"/>
        <v>-7.9917235664552444E-2</v>
      </c>
    </row>
    <row r="1124" spans="1:13" x14ac:dyDescent="0.2">
      <c r="A1124" s="1" t="s">
        <v>5</v>
      </c>
      <c r="B1124" s="1" t="s">
        <v>57</v>
      </c>
      <c r="C1124" s="2">
        <v>0</v>
      </c>
      <c r="D1124" s="2">
        <v>0</v>
      </c>
      <c r="E1124" s="3" t="str">
        <f t="shared" si="72"/>
        <v/>
      </c>
      <c r="F1124" s="2">
        <v>0</v>
      </c>
      <c r="G1124" s="2">
        <v>0</v>
      </c>
      <c r="H1124" s="3" t="str">
        <f t="shared" si="73"/>
        <v/>
      </c>
      <c r="I1124" s="2">
        <v>0</v>
      </c>
      <c r="J1124" s="3" t="str">
        <f t="shared" si="74"/>
        <v/>
      </c>
      <c r="K1124" s="2">
        <v>0</v>
      </c>
      <c r="L1124" s="2">
        <v>0</v>
      </c>
      <c r="M1124" s="3" t="str">
        <f t="shared" si="75"/>
        <v/>
      </c>
    </row>
    <row r="1125" spans="1:13" x14ac:dyDescent="0.2">
      <c r="A1125" s="1" t="s">
        <v>4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0</v>
      </c>
      <c r="G1125" s="2">
        <v>0</v>
      </c>
      <c r="H1125" s="3" t="str">
        <f t="shared" si="73"/>
        <v/>
      </c>
      <c r="I1125" s="2">
        <v>79.362110000000001</v>
      </c>
      <c r="J1125" s="3">
        <f t="shared" si="74"/>
        <v>-1</v>
      </c>
      <c r="K1125" s="2">
        <v>0</v>
      </c>
      <c r="L1125" s="2">
        <v>0</v>
      </c>
      <c r="M1125" s="3" t="str">
        <f t="shared" si="75"/>
        <v/>
      </c>
    </row>
    <row r="1126" spans="1:13" x14ac:dyDescent="0.2">
      <c r="A1126" s="1" t="s">
        <v>3</v>
      </c>
      <c r="B1126" s="1" t="s">
        <v>57</v>
      </c>
      <c r="C1126" s="2">
        <v>0</v>
      </c>
      <c r="D1126" s="2">
        <v>0</v>
      </c>
      <c r="E1126" s="3" t="str">
        <f t="shared" si="72"/>
        <v/>
      </c>
      <c r="F1126" s="2">
        <v>49.10615</v>
      </c>
      <c r="G1126" s="2">
        <v>64.097120000000004</v>
      </c>
      <c r="H1126" s="3">
        <f t="shared" si="73"/>
        <v>0.3052768339607157</v>
      </c>
      <c r="I1126" s="2">
        <v>156.78004999999999</v>
      </c>
      <c r="J1126" s="3">
        <f t="shared" si="74"/>
        <v>-0.5911653300276406</v>
      </c>
      <c r="K1126" s="2">
        <v>49.10615</v>
      </c>
      <c r="L1126" s="2">
        <v>64.097120000000004</v>
      </c>
      <c r="M1126" s="3">
        <f t="shared" si="75"/>
        <v>0.3052768339607157</v>
      </c>
    </row>
    <row r="1127" spans="1:13" x14ac:dyDescent="0.2">
      <c r="A1127" s="1" t="s">
        <v>26</v>
      </c>
      <c r="B1127" s="1" t="s">
        <v>57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0</v>
      </c>
      <c r="J1127" s="3" t="str">
        <f t="shared" si="74"/>
        <v/>
      </c>
      <c r="K1127" s="2">
        <v>0</v>
      </c>
      <c r="L1127" s="2">
        <v>0</v>
      </c>
      <c r="M1127" s="3" t="str">
        <f t="shared" si="75"/>
        <v/>
      </c>
    </row>
    <row r="1128" spans="1:13" x14ac:dyDescent="0.2">
      <c r="A1128" s="1" t="s">
        <v>2</v>
      </c>
      <c r="B1128" s="1" t="s">
        <v>57</v>
      </c>
      <c r="C1128" s="2">
        <v>1422.9844900000001</v>
      </c>
      <c r="D1128" s="2">
        <v>2725.3261200000002</v>
      </c>
      <c r="E1128" s="3">
        <f t="shared" si="72"/>
        <v>0.9152184294011525</v>
      </c>
      <c r="F1128" s="2">
        <v>49027.882839999998</v>
      </c>
      <c r="G1128" s="2">
        <v>55863.613499999999</v>
      </c>
      <c r="H1128" s="3">
        <f t="shared" si="73"/>
        <v>0.13942536907636938</v>
      </c>
      <c r="I1128" s="2">
        <v>45467.703739999997</v>
      </c>
      <c r="J1128" s="3">
        <f t="shared" si="74"/>
        <v>0.22864382638383063</v>
      </c>
      <c r="K1128" s="2">
        <v>49027.882839999998</v>
      </c>
      <c r="L1128" s="2">
        <v>55863.613499999999</v>
      </c>
      <c r="M1128" s="3">
        <f t="shared" si="75"/>
        <v>0.13942536907636938</v>
      </c>
    </row>
    <row r="1129" spans="1:13" x14ac:dyDescent="0.2">
      <c r="A1129" s="1" t="s">
        <v>25</v>
      </c>
      <c r="B1129" s="1" t="s">
        <v>57</v>
      </c>
      <c r="C1129" s="2">
        <v>0</v>
      </c>
      <c r="D1129" s="2">
        <v>0</v>
      </c>
      <c r="E1129" s="3" t="str">
        <f t="shared" si="72"/>
        <v/>
      </c>
      <c r="F1129" s="2">
        <v>61.841999999999999</v>
      </c>
      <c r="G1129" s="2">
        <v>1.702</v>
      </c>
      <c r="H1129" s="3">
        <f t="shared" si="73"/>
        <v>-0.97247825102681029</v>
      </c>
      <c r="I1129" s="2">
        <v>1.8436600000000001</v>
      </c>
      <c r="J1129" s="3">
        <f t="shared" si="74"/>
        <v>-7.6836293025829172E-2</v>
      </c>
      <c r="K1129" s="2">
        <v>61.841999999999999</v>
      </c>
      <c r="L1129" s="2">
        <v>1.702</v>
      </c>
      <c r="M1129" s="3">
        <f t="shared" si="75"/>
        <v>-0.97247825102681029</v>
      </c>
    </row>
    <row r="1130" spans="1:13" x14ac:dyDescent="0.2">
      <c r="A1130" s="1" t="s">
        <v>29</v>
      </c>
      <c r="B1130" s="1" t="s">
        <v>57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0</v>
      </c>
      <c r="H1130" s="3" t="str">
        <f t="shared" si="73"/>
        <v/>
      </c>
      <c r="I1130" s="2">
        <v>0</v>
      </c>
      <c r="J1130" s="3" t="str">
        <f t="shared" si="74"/>
        <v/>
      </c>
      <c r="K1130" s="2">
        <v>0</v>
      </c>
      <c r="L1130" s="2">
        <v>0</v>
      </c>
      <c r="M1130" s="3" t="str">
        <f t="shared" si="75"/>
        <v/>
      </c>
    </row>
    <row r="1131" spans="1:13" x14ac:dyDescent="0.2">
      <c r="A1131" s="6" t="s">
        <v>0</v>
      </c>
      <c r="B1131" s="6" t="s">
        <v>57</v>
      </c>
      <c r="C1131" s="5">
        <v>2314.6852600000002</v>
      </c>
      <c r="D1131" s="5">
        <v>3614.7021599999998</v>
      </c>
      <c r="E1131" s="4">
        <f t="shared" si="72"/>
        <v>0.56163873441696333</v>
      </c>
      <c r="F1131" s="5">
        <v>80534.889429999996</v>
      </c>
      <c r="G1131" s="5">
        <v>88985.588560000004</v>
      </c>
      <c r="H1131" s="4">
        <f t="shared" si="73"/>
        <v>0.10493215039855808</v>
      </c>
      <c r="I1131" s="5">
        <v>82138.952709999998</v>
      </c>
      <c r="J1131" s="4">
        <f t="shared" si="74"/>
        <v>8.3354311494240108E-2</v>
      </c>
      <c r="K1131" s="5">
        <v>80534.889429999996</v>
      </c>
      <c r="L1131" s="5">
        <v>88985.588560000004</v>
      </c>
      <c r="M1131" s="4">
        <f t="shared" si="75"/>
        <v>0.10493215039855808</v>
      </c>
    </row>
    <row r="1132" spans="1:13" x14ac:dyDescent="0.2">
      <c r="A1132" s="1" t="s">
        <v>22</v>
      </c>
      <c r="B1132" s="1" t="s">
        <v>56</v>
      </c>
      <c r="C1132" s="2">
        <v>1591.59878</v>
      </c>
      <c r="D1132" s="2">
        <v>3137.59476</v>
      </c>
      <c r="E1132" s="3">
        <f t="shared" si="72"/>
        <v>0.97134780412435351</v>
      </c>
      <c r="F1132" s="2">
        <v>36571.908089999997</v>
      </c>
      <c r="G1132" s="2">
        <v>59366.102639999997</v>
      </c>
      <c r="H1132" s="3">
        <f t="shared" si="73"/>
        <v>0.6232705850049074</v>
      </c>
      <c r="I1132" s="2">
        <v>51069.62945</v>
      </c>
      <c r="J1132" s="3">
        <f t="shared" si="74"/>
        <v>0.16245414895995491</v>
      </c>
      <c r="K1132" s="2">
        <v>36571.908089999997</v>
      </c>
      <c r="L1132" s="2">
        <v>59366.102639999997</v>
      </c>
      <c r="M1132" s="3">
        <f t="shared" si="75"/>
        <v>0.6232705850049074</v>
      </c>
    </row>
    <row r="1133" spans="1:13" x14ac:dyDescent="0.2">
      <c r="A1133" s="1" t="s">
        <v>21</v>
      </c>
      <c r="B1133" s="1" t="s">
        <v>56</v>
      </c>
      <c r="C1133" s="2">
        <v>84.086269999999999</v>
      </c>
      <c r="D1133" s="2">
        <v>88.277230000000003</v>
      </c>
      <c r="E1133" s="3">
        <f t="shared" si="72"/>
        <v>4.9841192860618166E-2</v>
      </c>
      <c r="F1133" s="2">
        <v>6518.5474199999999</v>
      </c>
      <c r="G1133" s="2">
        <v>5502.30807</v>
      </c>
      <c r="H1133" s="3">
        <f t="shared" si="73"/>
        <v>-0.15589966360941188</v>
      </c>
      <c r="I1133" s="2">
        <v>5047.8642</v>
      </c>
      <c r="J1133" s="3">
        <f t="shared" si="74"/>
        <v>9.0026960313235094E-2</v>
      </c>
      <c r="K1133" s="2">
        <v>6518.5474199999999</v>
      </c>
      <c r="L1133" s="2">
        <v>5502.30807</v>
      </c>
      <c r="M1133" s="3">
        <f t="shared" si="75"/>
        <v>-0.15589966360941188</v>
      </c>
    </row>
    <row r="1134" spans="1:13" x14ac:dyDescent="0.2">
      <c r="A1134" s="1" t="s">
        <v>20</v>
      </c>
      <c r="B1134" s="1" t="s">
        <v>56</v>
      </c>
      <c r="C1134" s="2">
        <v>3628.1229499999999</v>
      </c>
      <c r="D1134" s="2">
        <v>5677.0936199999996</v>
      </c>
      <c r="E1134" s="3">
        <f t="shared" si="72"/>
        <v>0.56474675699730614</v>
      </c>
      <c r="F1134" s="2">
        <v>49677.31925</v>
      </c>
      <c r="G1134" s="2">
        <v>70181.211209999994</v>
      </c>
      <c r="H1134" s="3">
        <f t="shared" si="73"/>
        <v>0.41274151402604109</v>
      </c>
      <c r="I1134" s="2">
        <v>61859.165229999999</v>
      </c>
      <c r="J1134" s="3">
        <f t="shared" si="74"/>
        <v>0.13453214166498362</v>
      </c>
      <c r="K1134" s="2">
        <v>49677.31925</v>
      </c>
      <c r="L1134" s="2">
        <v>70181.211209999994</v>
      </c>
      <c r="M1134" s="3">
        <f t="shared" si="75"/>
        <v>0.41274151402604109</v>
      </c>
    </row>
    <row r="1135" spans="1:13" x14ac:dyDescent="0.2">
      <c r="A1135" s="1" t="s">
        <v>19</v>
      </c>
      <c r="B1135" s="1" t="s">
        <v>56</v>
      </c>
      <c r="C1135" s="2">
        <v>0.31265999999999999</v>
      </c>
      <c r="D1135" s="2">
        <v>0</v>
      </c>
      <c r="E1135" s="3">
        <f t="shared" si="72"/>
        <v>-1</v>
      </c>
      <c r="F1135" s="2">
        <v>26.230699999999999</v>
      </c>
      <c r="G1135" s="2">
        <v>9.5026200000000003</v>
      </c>
      <c r="H1135" s="3">
        <f t="shared" si="73"/>
        <v>-0.63772907318523719</v>
      </c>
      <c r="I1135" s="2">
        <v>33.696359999999999</v>
      </c>
      <c r="J1135" s="3">
        <f t="shared" si="74"/>
        <v>-0.71799268526333404</v>
      </c>
      <c r="K1135" s="2">
        <v>26.230699999999999</v>
      </c>
      <c r="L1135" s="2">
        <v>9.5026200000000003</v>
      </c>
      <c r="M1135" s="3">
        <f t="shared" si="75"/>
        <v>-0.63772907318523719</v>
      </c>
    </row>
    <row r="1136" spans="1:13" x14ac:dyDescent="0.2">
      <c r="A1136" s="1" t="s">
        <v>18</v>
      </c>
      <c r="B1136" s="1" t="s">
        <v>56</v>
      </c>
      <c r="C1136" s="2">
        <v>0</v>
      </c>
      <c r="D1136" s="2">
        <v>136.07158000000001</v>
      </c>
      <c r="E1136" s="3" t="str">
        <f t="shared" si="72"/>
        <v/>
      </c>
      <c r="F1136" s="2">
        <v>1763.72146</v>
      </c>
      <c r="G1136" s="2">
        <v>1847.5961199999999</v>
      </c>
      <c r="H1136" s="3">
        <f t="shared" si="73"/>
        <v>4.7555502329715837E-2</v>
      </c>
      <c r="I1136" s="2">
        <v>8823.1169300000001</v>
      </c>
      <c r="J1136" s="3">
        <f t="shared" si="74"/>
        <v>-0.79059598386168051</v>
      </c>
      <c r="K1136" s="2">
        <v>1763.72146</v>
      </c>
      <c r="L1136" s="2">
        <v>1847.5961199999999</v>
      </c>
      <c r="M1136" s="3">
        <f t="shared" si="75"/>
        <v>4.7555502329715837E-2</v>
      </c>
    </row>
    <row r="1137" spans="1:13" x14ac:dyDescent="0.2">
      <c r="A1137" s="1" t="s">
        <v>17</v>
      </c>
      <c r="B1137" s="1" t="s">
        <v>56</v>
      </c>
      <c r="C1137" s="2">
        <v>784.67732999999998</v>
      </c>
      <c r="D1137" s="2">
        <v>1996.4767899999999</v>
      </c>
      <c r="E1137" s="3">
        <f t="shared" si="72"/>
        <v>1.5443283674322541</v>
      </c>
      <c r="F1137" s="2">
        <v>32527.11479</v>
      </c>
      <c r="G1137" s="2">
        <v>35110.406349999997</v>
      </c>
      <c r="H1137" s="3">
        <f t="shared" si="73"/>
        <v>7.941963425523979E-2</v>
      </c>
      <c r="I1137" s="2">
        <v>56000.446779999998</v>
      </c>
      <c r="J1137" s="3">
        <f t="shared" si="74"/>
        <v>-0.37303346010911953</v>
      </c>
      <c r="K1137" s="2">
        <v>32527.11479</v>
      </c>
      <c r="L1137" s="2">
        <v>35110.406349999997</v>
      </c>
      <c r="M1137" s="3">
        <f t="shared" si="75"/>
        <v>7.941963425523979E-2</v>
      </c>
    </row>
    <row r="1138" spans="1:13" x14ac:dyDescent="0.2">
      <c r="A1138" s="1" t="s">
        <v>16</v>
      </c>
      <c r="B1138" s="1" t="s">
        <v>56</v>
      </c>
      <c r="C1138" s="2">
        <v>0</v>
      </c>
      <c r="D1138" s="2">
        <v>0</v>
      </c>
      <c r="E1138" s="3" t="str">
        <f t="shared" si="72"/>
        <v/>
      </c>
      <c r="F1138" s="2">
        <v>0</v>
      </c>
      <c r="G1138" s="2">
        <v>0.26443</v>
      </c>
      <c r="H1138" s="3" t="str">
        <f t="shared" si="73"/>
        <v/>
      </c>
      <c r="I1138" s="2">
        <v>0</v>
      </c>
      <c r="J1138" s="3" t="str">
        <f t="shared" si="74"/>
        <v/>
      </c>
      <c r="K1138" s="2">
        <v>0</v>
      </c>
      <c r="L1138" s="2">
        <v>0.26443</v>
      </c>
      <c r="M1138" s="3" t="str">
        <f t="shared" si="75"/>
        <v/>
      </c>
    </row>
    <row r="1139" spans="1:13" x14ac:dyDescent="0.2">
      <c r="A1139" s="1" t="s">
        <v>15</v>
      </c>
      <c r="B1139" s="1" t="s">
        <v>56</v>
      </c>
      <c r="C1139" s="2">
        <v>16.094200000000001</v>
      </c>
      <c r="D1139" s="2">
        <v>0</v>
      </c>
      <c r="E1139" s="3">
        <f t="shared" si="72"/>
        <v>-1</v>
      </c>
      <c r="F1139" s="2">
        <v>241.51329999999999</v>
      </c>
      <c r="G1139" s="2">
        <v>29.706589999999998</v>
      </c>
      <c r="H1139" s="3">
        <f t="shared" si="73"/>
        <v>-0.87699811977228581</v>
      </c>
      <c r="I1139" s="2">
        <v>1323.0197599999999</v>
      </c>
      <c r="J1139" s="3">
        <f t="shared" si="74"/>
        <v>-0.97754637466639194</v>
      </c>
      <c r="K1139" s="2">
        <v>241.51329999999999</v>
      </c>
      <c r="L1139" s="2">
        <v>29.706589999999998</v>
      </c>
      <c r="M1139" s="3">
        <f t="shared" si="75"/>
        <v>-0.87699811977228581</v>
      </c>
    </row>
    <row r="1140" spans="1:13" x14ac:dyDescent="0.2">
      <c r="A1140" s="1" t="s">
        <v>14</v>
      </c>
      <c r="B1140" s="1" t="s">
        <v>56</v>
      </c>
      <c r="C1140" s="2">
        <v>62.127040000000001</v>
      </c>
      <c r="D1140" s="2">
        <v>0</v>
      </c>
      <c r="E1140" s="3">
        <f t="shared" si="72"/>
        <v>-1</v>
      </c>
      <c r="F1140" s="2">
        <v>895.13933999999995</v>
      </c>
      <c r="G1140" s="2">
        <v>422.43630000000002</v>
      </c>
      <c r="H1140" s="3">
        <f t="shared" si="73"/>
        <v>-0.52807760633109924</v>
      </c>
      <c r="I1140" s="2">
        <v>442.21042</v>
      </c>
      <c r="J1140" s="3">
        <f t="shared" si="74"/>
        <v>-4.4716540148465933E-2</v>
      </c>
      <c r="K1140" s="2">
        <v>895.13933999999995</v>
      </c>
      <c r="L1140" s="2">
        <v>422.43630000000002</v>
      </c>
      <c r="M1140" s="3">
        <f t="shared" si="75"/>
        <v>-0.52807760633109924</v>
      </c>
    </row>
    <row r="1141" spans="1:13" x14ac:dyDescent="0.2">
      <c r="A1141" s="1" t="s">
        <v>13</v>
      </c>
      <c r="B1141" s="1" t="s">
        <v>56</v>
      </c>
      <c r="C1141" s="2">
        <v>8.0809099999999994</v>
      </c>
      <c r="D1141" s="2">
        <v>39.865259999999999</v>
      </c>
      <c r="E1141" s="3">
        <f t="shared" si="72"/>
        <v>3.933263704211531</v>
      </c>
      <c r="F1141" s="2">
        <v>1364.8414</v>
      </c>
      <c r="G1141" s="2">
        <v>2018.39732</v>
      </c>
      <c r="H1141" s="3">
        <f t="shared" si="73"/>
        <v>0.47885118373460833</v>
      </c>
      <c r="I1141" s="2">
        <v>2874.6481199999998</v>
      </c>
      <c r="J1141" s="3">
        <f t="shared" si="74"/>
        <v>-0.29786282155466037</v>
      </c>
      <c r="K1141" s="2">
        <v>1364.8414</v>
      </c>
      <c r="L1141" s="2">
        <v>2018.39732</v>
      </c>
      <c r="M1141" s="3">
        <f t="shared" si="75"/>
        <v>0.47885118373460833</v>
      </c>
    </row>
    <row r="1142" spans="1:13" x14ac:dyDescent="0.2">
      <c r="A1142" s="1" t="s">
        <v>12</v>
      </c>
      <c r="B1142" s="1" t="s">
        <v>56</v>
      </c>
      <c r="C1142" s="2">
        <v>390.38727</v>
      </c>
      <c r="D1142" s="2">
        <v>562.01886000000002</v>
      </c>
      <c r="E1142" s="3">
        <f t="shared" si="72"/>
        <v>0.43964443307795364</v>
      </c>
      <c r="F1142" s="2">
        <v>8504.8549899999998</v>
      </c>
      <c r="G1142" s="2">
        <v>9457.5765599999995</v>
      </c>
      <c r="H1142" s="3">
        <f t="shared" si="73"/>
        <v>0.11202090701372436</v>
      </c>
      <c r="I1142" s="2">
        <v>13850.168610000001</v>
      </c>
      <c r="J1142" s="3">
        <f t="shared" si="74"/>
        <v>-0.31715079965369464</v>
      </c>
      <c r="K1142" s="2">
        <v>8504.8549899999998</v>
      </c>
      <c r="L1142" s="2">
        <v>9457.5765599999995</v>
      </c>
      <c r="M1142" s="3">
        <f t="shared" si="75"/>
        <v>0.11202090701372436</v>
      </c>
    </row>
    <row r="1143" spans="1:13" x14ac:dyDescent="0.2">
      <c r="A1143" s="1" t="s">
        <v>11</v>
      </c>
      <c r="B1143" s="1" t="s">
        <v>56</v>
      </c>
      <c r="C1143" s="2">
        <v>923.22068999999999</v>
      </c>
      <c r="D1143" s="2">
        <v>1195.10778</v>
      </c>
      <c r="E1143" s="3">
        <f t="shared" si="72"/>
        <v>0.29449848009797108</v>
      </c>
      <c r="F1143" s="2">
        <v>21025.15481</v>
      </c>
      <c r="G1143" s="2">
        <v>33631.596960000003</v>
      </c>
      <c r="H1143" s="3">
        <f t="shared" si="73"/>
        <v>0.59958855304143199</v>
      </c>
      <c r="I1143" s="2">
        <v>33759.812870000002</v>
      </c>
      <c r="J1143" s="3">
        <f t="shared" si="74"/>
        <v>-3.7978856841927033E-3</v>
      </c>
      <c r="K1143" s="2">
        <v>21025.15481</v>
      </c>
      <c r="L1143" s="2">
        <v>33631.596960000003</v>
      </c>
      <c r="M1143" s="3">
        <f t="shared" si="75"/>
        <v>0.59958855304143199</v>
      </c>
    </row>
    <row r="1144" spans="1:13" x14ac:dyDescent="0.2">
      <c r="A1144" s="1" t="s">
        <v>10</v>
      </c>
      <c r="B1144" s="1" t="s">
        <v>56</v>
      </c>
      <c r="C1144" s="2">
        <v>3487.07818</v>
      </c>
      <c r="D1144" s="2">
        <v>20876.646260000001</v>
      </c>
      <c r="E1144" s="3">
        <f t="shared" si="72"/>
        <v>4.9868592507438425</v>
      </c>
      <c r="F1144" s="2">
        <v>394558.94936000003</v>
      </c>
      <c r="G1144" s="2">
        <v>320381.33077</v>
      </c>
      <c r="H1144" s="3">
        <f t="shared" si="73"/>
        <v>-0.18800135875848434</v>
      </c>
      <c r="I1144" s="2">
        <v>249592.24919</v>
      </c>
      <c r="J1144" s="3">
        <f t="shared" si="74"/>
        <v>0.28361890968061432</v>
      </c>
      <c r="K1144" s="2">
        <v>394558.94936000003</v>
      </c>
      <c r="L1144" s="2">
        <v>320381.33077</v>
      </c>
      <c r="M1144" s="3">
        <f t="shared" si="75"/>
        <v>-0.18800135875848434</v>
      </c>
    </row>
    <row r="1145" spans="1:13" x14ac:dyDescent="0.2">
      <c r="A1145" s="1" t="s">
        <v>27</v>
      </c>
      <c r="B1145" s="1" t="s">
        <v>56</v>
      </c>
      <c r="C1145" s="2">
        <v>0</v>
      </c>
      <c r="D1145" s="2">
        <v>0</v>
      </c>
      <c r="E1145" s="3" t="str">
        <f t="shared" si="72"/>
        <v/>
      </c>
      <c r="F1145" s="2">
        <v>57.045119999999997</v>
      </c>
      <c r="G1145" s="2">
        <v>8.7705699999999993</v>
      </c>
      <c r="H1145" s="3">
        <f t="shared" si="73"/>
        <v>-0.84625205451404084</v>
      </c>
      <c r="I1145" s="2">
        <v>0.88085999999999998</v>
      </c>
      <c r="J1145" s="3">
        <f t="shared" si="74"/>
        <v>8.9568262834048546</v>
      </c>
      <c r="K1145" s="2">
        <v>57.045119999999997</v>
      </c>
      <c r="L1145" s="2">
        <v>8.7705699999999993</v>
      </c>
      <c r="M1145" s="3">
        <f t="shared" si="75"/>
        <v>-0.84625205451404084</v>
      </c>
    </row>
    <row r="1146" spans="1:13" x14ac:dyDescent="0.2">
      <c r="A1146" s="1" t="s">
        <v>9</v>
      </c>
      <c r="B1146" s="1" t="s">
        <v>56</v>
      </c>
      <c r="C1146" s="2">
        <v>41.088329999999999</v>
      </c>
      <c r="D1146" s="2">
        <v>8.5050000000000001E-2</v>
      </c>
      <c r="E1146" s="3">
        <f t="shared" si="72"/>
        <v>-0.99793006919482974</v>
      </c>
      <c r="F1146" s="2">
        <v>1289.88264</v>
      </c>
      <c r="G1146" s="2">
        <v>2895.9525600000002</v>
      </c>
      <c r="H1146" s="3">
        <f t="shared" si="73"/>
        <v>1.2451287196174685</v>
      </c>
      <c r="I1146" s="2">
        <v>2084.7624700000001</v>
      </c>
      <c r="J1146" s="3">
        <f t="shared" si="74"/>
        <v>0.38910432323736144</v>
      </c>
      <c r="K1146" s="2">
        <v>1289.88264</v>
      </c>
      <c r="L1146" s="2">
        <v>2895.9525600000002</v>
      </c>
      <c r="M1146" s="3">
        <f t="shared" si="75"/>
        <v>1.2451287196174685</v>
      </c>
    </row>
    <row r="1147" spans="1:13" x14ac:dyDescent="0.2">
      <c r="A1147" s="1" t="s">
        <v>8</v>
      </c>
      <c r="B1147" s="1" t="s">
        <v>56</v>
      </c>
      <c r="C1147" s="2">
        <v>901.23558000000003</v>
      </c>
      <c r="D1147" s="2">
        <v>2975.7103900000002</v>
      </c>
      <c r="E1147" s="3">
        <f t="shared" si="72"/>
        <v>2.3018119302391504</v>
      </c>
      <c r="F1147" s="2">
        <v>26132.20982</v>
      </c>
      <c r="G1147" s="2">
        <v>36840.394469999999</v>
      </c>
      <c r="H1147" s="3">
        <f t="shared" si="73"/>
        <v>0.40976958029032073</v>
      </c>
      <c r="I1147" s="2">
        <v>30000.7212</v>
      </c>
      <c r="J1147" s="3">
        <f t="shared" si="74"/>
        <v>0.22798362827357632</v>
      </c>
      <c r="K1147" s="2">
        <v>26132.20982</v>
      </c>
      <c r="L1147" s="2">
        <v>36840.394469999999</v>
      </c>
      <c r="M1147" s="3">
        <f t="shared" si="75"/>
        <v>0.40976958029032073</v>
      </c>
    </row>
    <row r="1148" spans="1:13" x14ac:dyDescent="0.2">
      <c r="A1148" s="1" t="s">
        <v>7</v>
      </c>
      <c r="B1148" s="1" t="s">
        <v>56</v>
      </c>
      <c r="C1148" s="2">
        <v>1.6379999999999999</v>
      </c>
      <c r="D1148" s="2">
        <v>0</v>
      </c>
      <c r="E1148" s="3">
        <f t="shared" si="72"/>
        <v>-1</v>
      </c>
      <c r="F1148" s="2">
        <v>88.038979999999995</v>
      </c>
      <c r="G1148" s="2">
        <v>127.67708</v>
      </c>
      <c r="H1148" s="3">
        <f t="shared" si="73"/>
        <v>0.45023352156056351</v>
      </c>
      <c r="I1148" s="2">
        <v>132.71306000000001</v>
      </c>
      <c r="J1148" s="3">
        <f t="shared" si="74"/>
        <v>-3.7946378449867812E-2</v>
      </c>
      <c r="K1148" s="2">
        <v>88.038979999999995</v>
      </c>
      <c r="L1148" s="2">
        <v>127.67708</v>
      </c>
      <c r="M1148" s="3">
        <f t="shared" si="75"/>
        <v>0.45023352156056351</v>
      </c>
    </row>
    <row r="1149" spans="1:13" x14ac:dyDescent="0.2">
      <c r="A1149" s="1" t="s">
        <v>6</v>
      </c>
      <c r="B1149" s="1" t="s">
        <v>56</v>
      </c>
      <c r="C1149" s="2">
        <v>309.48797999999999</v>
      </c>
      <c r="D1149" s="2">
        <v>943.72015999999996</v>
      </c>
      <c r="E1149" s="3">
        <f t="shared" si="72"/>
        <v>2.0492950323951193</v>
      </c>
      <c r="F1149" s="2">
        <v>9579.7301100000004</v>
      </c>
      <c r="G1149" s="2">
        <v>10876.61693</v>
      </c>
      <c r="H1149" s="3">
        <f t="shared" si="73"/>
        <v>0.1353782210050174</v>
      </c>
      <c r="I1149" s="2">
        <v>12697.18491</v>
      </c>
      <c r="J1149" s="3">
        <f t="shared" si="74"/>
        <v>-0.14338359194613004</v>
      </c>
      <c r="K1149" s="2">
        <v>9579.7301100000004</v>
      </c>
      <c r="L1149" s="2">
        <v>10876.61693</v>
      </c>
      <c r="M1149" s="3">
        <f t="shared" si="75"/>
        <v>0.1353782210050174</v>
      </c>
    </row>
    <row r="1150" spans="1:13" x14ac:dyDescent="0.2">
      <c r="A1150" s="1" t="s">
        <v>5</v>
      </c>
      <c r="B1150" s="1" t="s">
        <v>56</v>
      </c>
      <c r="C1150" s="2">
        <v>0</v>
      </c>
      <c r="D1150" s="2">
        <v>0</v>
      </c>
      <c r="E1150" s="3" t="str">
        <f t="shared" si="72"/>
        <v/>
      </c>
      <c r="F1150" s="2">
        <v>0</v>
      </c>
      <c r="G1150" s="2">
        <v>0.02</v>
      </c>
      <c r="H1150" s="3" t="str">
        <f t="shared" si="73"/>
        <v/>
      </c>
      <c r="I1150" s="2">
        <v>342.06079999999997</v>
      </c>
      <c r="J1150" s="3">
        <f t="shared" si="74"/>
        <v>-0.9999415308623496</v>
      </c>
      <c r="K1150" s="2">
        <v>0</v>
      </c>
      <c r="L1150" s="2">
        <v>0.02</v>
      </c>
      <c r="M1150" s="3" t="str">
        <f t="shared" si="75"/>
        <v/>
      </c>
    </row>
    <row r="1151" spans="1:13" x14ac:dyDescent="0.2">
      <c r="A1151" s="1" t="s">
        <v>4</v>
      </c>
      <c r="B1151" s="1" t="s">
        <v>56</v>
      </c>
      <c r="C1151" s="2">
        <v>27769.802110000001</v>
      </c>
      <c r="D1151" s="2">
        <v>55505.831120000003</v>
      </c>
      <c r="E1151" s="3">
        <f t="shared" si="72"/>
        <v>0.99878381920525694</v>
      </c>
      <c r="F1151" s="2">
        <v>406113.05284000002</v>
      </c>
      <c r="G1151" s="2">
        <v>387277.10826000001</v>
      </c>
      <c r="H1151" s="3">
        <f t="shared" si="73"/>
        <v>-4.6381037123229274E-2</v>
      </c>
      <c r="I1151" s="2">
        <v>534128.40719000006</v>
      </c>
      <c r="J1151" s="3">
        <f t="shared" si="74"/>
        <v>-0.27493632046752781</v>
      </c>
      <c r="K1151" s="2">
        <v>406113.05284000002</v>
      </c>
      <c r="L1151" s="2">
        <v>387277.10826000001</v>
      </c>
      <c r="M1151" s="3">
        <f t="shared" si="75"/>
        <v>-4.6381037123229274E-2</v>
      </c>
    </row>
    <row r="1152" spans="1:13" x14ac:dyDescent="0.2">
      <c r="A1152" s="1" t="s">
        <v>3</v>
      </c>
      <c r="B1152" s="1" t="s">
        <v>56</v>
      </c>
      <c r="C1152" s="2">
        <v>0</v>
      </c>
      <c r="D1152" s="2">
        <v>1.2920400000000001</v>
      </c>
      <c r="E1152" s="3" t="str">
        <f t="shared" si="72"/>
        <v/>
      </c>
      <c r="F1152" s="2">
        <v>926.68186000000003</v>
      </c>
      <c r="G1152" s="2">
        <v>1359.72783</v>
      </c>
      <c r="H1152" s="3">
        <f t="shared" si="73"/>
        <v>0.46730813312780284</v>
      </c>
      <c r="I1152" s="2">
        <v>2113.8091599999998</v>
      </c>
      <c r="J1152" s="3">
        <f t="shared" si="74"/>
        <v>-0.35674049685734155</v>
      </c>
      <c r="K1152" s="2">
        <v>926.68186000000003</v>
      </c>
      <c r="L1152" s="2">
        <v>1359.72783</v>
      </c>
      <c r="M1152" s="3">
        <f t="shared" si="75"/>
        <v>0.46730813312780284</v>
      </c>
    </row>
    <row r="1153" spans="1:13" x14ac:dyDescent="0.2">
      <c r="A1153" s="1" t="s">
        <v>26</v>
      </c>
      <c r="B1153" s="1" t="s">
        <v>56</v>
      </c>
      <c r="C1153" s="2">
        <v>0</v>
      </c>
      <c r="D1153" s="2">
        <v>0</v>
      </c>
      <c r="E1153" s="3" t="str">
        <f t="shared" si="72"/>
        <v/>
      </c>
      <c r="F1153" s="2">
        <v>12.555</v>
      </c>
      <c r="G1153" s="2">
        <v>0</v>
      </c>
      <c r="H1153" s="3">
        <f t="shared" si="73"/>
        <v>-1</v>
      </c>
      <c r="I1153" s="2">
        <v>12.83</v>
      </c>
      <c r="J1153" s="3">
        <f t="shared" si="74"/>
        <v>-1</v>
      </c>
      <c r="K1153" s="2">
        <v>12.555</v>
      </c>
      <c r="L1153" s="2">
        <v>0</v>
      </c>
      <c r="M1153" s="3">
        <f t="shared" si="75"/>
        <v>-1</v>
      </c>
    </row>
    <row r="1154" spans="1:13" x14ac:dyDescent="0.2">
      <c r="A1154" s="1" t="s">
        <v>2</v>
      </c>
      <c r="B1154" s="1" t="s">
        <v>56</v>
      </c>
      <c r="C1154" s="2">
        <v>215.05383</v>
      </c>
      <c r="D1154" s="2">
        <v>152.49836999999999</v>
      </c>
      <c r="E1154" s="3">
        <f t="shared" si="72"/>
        <v>-0.29088279897177372</v>
      </c>
      <c r="F1154" s="2">
        <v>2571.7655300000001</v>
      </c>
      <c r="G1154" s="2">
        <v>3749.40913</v>
      </c>
      <c r="H1154" s="3">
        <f t="shared" si="73"/>
        <v>0.45791250651065374</v>
      </c>
      <c r="I1154" s="2">
        <v>4091.1036800000002</v>
      </c>
      <c r="J1154" s="3">
        <f t="shared" si="74"/>
        <v>-8.3521361648795978E-2</v>
      </c>
      <c r="K1154" s="2">
        <v>2571.7655300000001</v>
      </c>
      <c r="L1154" s="2">
        <v>3749.40913</v>
      </c>
      <c r="M1154" s="3">
        <f t="shared" si="75"/>
        <v>0.45791250651065374</v>
      </c>
    </row>
    <row r="1155" spans="1:13" x14ac:dyDescent="0.2">
      <c r="A1155" s="1" t="s">
        <v>33</v>
      </c>
      <c r="B1155" s="1" t="s">
        <v>56</v>
      </c>
      <c r="C1155" s="2">
        <v>0</v>
      </c>
      <c r="D1155" s="2">
        <v>0</v>
      </c>
      <c r="E1155" s="3" t="str">
        <f t="shared" si="72"/>
        <v/>
      </c>
      <c r="F1155" s="2">
        <v>0</v>
      </c>
      <c r="G1155" s="2">
        <v>83.579409999999996</v>
      </c>
      <c r="H1155" s="3" t="str">
        <f t="shared" si="73"/>
        <v/>
      </c>
      <c r="I1155" s="2">
        <v>15.794689999999999</v>
      </c>
      <c r="J1155" s="3">
        <f t="shared" si="74"/>
        <v>4.2916144603027977</v>
      </c>
      <c r="K1155" s="2">
        <v>0</v>
      </c>
      <c r="L1155" s="2">
        <v>83.579409999999996</v>
      </c>
      <c r="M1155" s="3" t="str">
        <f t="shared" si="75"/>
        <v/>
      </c>
    </row>
    <row r="1156" spans="1:13" x14ac:dyDescent="0.2">
      <c r="A1156" s="1" t="s">
        <v>25</v>
      </c>
      <c r="B1156" s="1" t="s">
        <v>56</v>
      </c>
      <c r="C1156" s="2">
        <v>0</v>
      </c>
      <c r="D1156" s="2">
        <v>0</v>
      </c>
      <c r="E1156" s="3" t="str">
        <f t="shared" si="72"/>
        <v/>
      </c>
      <c r="F1156" s="2">
        <v>17.69791</v>
      </c>
      <c r="G1156" s="2">
        <v>9.5979999999999996E-2</v>
      </c>
      <c r="H1156" s="3">
        <f t="shared" si="73"/>
        <v>-0.99457676075875623</v>
      </c>
      <c r="I1156" s="2">
        <v>1.78975</v>
      </c>
      <c r="J1156" s="3">
        <f t="shared" si="74"/>
        <v>-0.94637239837966192</v>
      </c>
      <c r="K1156" s="2">
        <v>17.69791</v>
      </c>
      <c r="L1156" s="2">
        <v>9.5979999999999996E-2</v>
      </c>
      <c r="M1156" s="3">
        <f t="shared" si="75"/>
        <v>-0.99457676075875623</v>
      </c>
    </row>
    <row r="1157" spans="1:13" x14ac:dyDescent="0.2">
      <c r="A1157" s="1" t="s">
        <v>29</v>
      </c>
      <c r="B1157" s="1" t="s">
        <v>56</v>
      </c>
      <c r="C1157" s="2">
        <v>2.1000000000000001E-4</v>
      </c>
      <c r="D1157" s="2">
        <v>0</v>
      </c>
      <c r="E1157" s="3">
        <f t="shared" si="72"/>
        <v>-1</v>
      </c>
      <c r="F1157" s="2">
        <v>163.61365000000001</v>
      </c>
      <c r="G1157" s="2">
        <v>122.5583</v>
      </c>
      <c r="H1157" s="3">
        <f t="shared" si="73"/>
        <v>-0.25092863584425873</v>
      </c>
      <c r="I1157" s="2">
        <v>140.53896</v>
      </c>
      <c r="J1157" s="3">
        <f t="shared" si="74"/>
        <v>-0.12794075037982355</v>
      </c>
      <c r="K1157" s="2">
        <v>163.61365000000001</v>
      </c>
      <c r="L1157" s="2">
        <v>122.5583</v>
      </c>
      <c r="M1157" s="3">
        <f t="shared" si="75"/>
        <v>-0.25092863584425873</v>
      </c>
    </row>
    <row r="1158" spans="1:13" x14ac:dyDescent="0.2">
      <c r="A1158" s="6" t="s">
        <v>0</v>
      </c>
      <c r="B1158" s="6" t="s">
        <v>56</v>
      </c>
      <c r="C1158" s="5">
        <v>40214.092320000003</v>
      </c>
      <c r="D1158" s="5">
        <v>93288.289269999994</v>
      </c>
      <c r="E1158" s="4">
        <f t="shared" si="72"/>
        <v>1.3197909958446123</v>
      </c>
      <c r="F1158" s="5">
        <v>1000633.86239</v>
      </c>
      <c r="G1158" s="5">
        <v>981301.11383000005</v>
      </c>
      <c r="H1158" s="4">
        <f t="shared" si="73"/>
        <v>-1.9320502020413355E-2</v>
      </c>
      <c r="I1158" s="5">
        <v>1070449.1010700001</v>
      </c>
      <c r="J1158" s="4">
        <f t="shared" si="74"/>
        <v>-8.3280921204837766E-2</v>
      </c>
      <c r="K1158" s="5">
        <v>1000633.86239</v>
      </c>
      <c r="L1158" s="5">
        <v>981301.11383000005</v>
      </c>
      <c r="M1158" s="4">
        <f t="shared" si="75"/>
        <v>-1.9320502020413355E-2</v>
      </c>
    </row>
    <row r="1159" spans="1:13" x14ac:dyDescent="0.2">
      <c r="A1159" s="1" t="s">
        <v>22</v>
      </c>
      <c r="B1159" s="1" t="s">
        <v>55</v>
      </c>
      <c r="C1159" s="2">
        <v>43.003990000000002</v>
      </c>
      <c r="D1159" s="2">
        <v>101.23421999999999</v>
      </c>
      <c r="E1159" s="3">
        <f t="shared" si="72"/>
        <v>1.3540657506431377</v>
      </c>
      <c r="F1159" s="2">
        <v>3146.8800799999999</v>
      </c>
      <c r="G1159" s="2">
        <v>4462.73423</v>
      </c>
      <c r="H1159" s="3">
        <f t="shared" si="73"/>
        <v>0.4181456288604426</v>
      </c>
      <c r="I1159" s="2">
        <v>3820.9346999999998</v>
      </c>
      <c r="J1159" s="3">
        <f t="shared" si="74"/>
        <v>0.167969248466874</v>
      </c>
      <c r="K1159" s="2">
        <v>3146.8800799999999</v>
      </c>
      <c r="L1159" s="2">
        <v>4462.73423</v>
      </c>
      <c r="M1159" s="3">
        <f t="shared" si="75"/>
        <v>0.4181456288604426</v>
      </c>
    </row>
    <row r="1160" spans="1:13" x14ac:dyDescent="0.2">
      <c r="A1160" s="1" t="s">
        <v>21</v>
      </c>
      <c r="B1160" s="1" t="s">
        <v>55</v>
      </c>
      <c r="C1160" s="2">
        <v>107.7955</v>
      </c>
      <c r="D1160" s="2">
        <v>30.733059999999998</v>
      </c>
      <c r="E1160" s="3">
        <f t="shared" si="72"/>
        <v>-0.71489477761131037</v>
      </c>
      <c r="F1160" s="2">
        <v>799.40427999999997</v>
      </c>
      <c r="G1160" s="2">
        <v>1172.25461</v>
      </c>
      <c r="H1160" s="3">
        <f t="shared" si="73"/>
        <v>0.46641022487395234</v>
      </c>
      <c r="I1160" s="2">
        <v>1575.69533</v>
      </c>
      <c r="J1160" s="3">
        <f t="shared" si="74"/>
        <v>-0.25603980180610175</v>
      </c>
      <c r="K1160" s="2">
        <v>799.40427999999997</v>
      </c>
      <c r="L1160" s="2">
        <v>1172.25461</v>
      </c>
      <c r="M1160" s="3">
        <f t="shared" si="75"/>
        <v>0.46641022487395234</v>
      </c>
    </row>
    <row r="1161" spans="1:13" x14ac:dyDescent="0.2">
      <c r="A1161" s="1" t="s">
        <v>20</v>
      </c>
      <c r="B1161" s="1" t="s">
        <v>55</v>
      </c>
      <c r="C1161" s="2">
        <v>479.83499999999998</v>
      </c>
      <c r="D1161" s="2">
        <v>393.74695000000003</v>
      </c>
      <c r="E1161" s="3">
        <f t="shared" si="72"/>
        <v>-0.17941177696499833</v>
      </c>
      <c r="F1161" s="2">
        <v>10449.469080000001</v>
      </c>
      <c r="G1161" s="2">
        <v>10792.548769999999</v>
      </c>
      <c r="H1161" s="3">
        <f t="shared" si="73"/>
        <v>3.2832260411836955E-2</v>
      </c>
      <c r="I1161" s="2">
        <v>10274.15098</v>
      </c>
      <c r="J1161" s="3">
        <f t="shared" si="74"/>
        <v>5.0456508864735294E-2</v>
      </c>
      <c r="K1161" s="2">
        <v>10449.469080000001</v>
      </c>
      <c r="L1161" s="2">
        <v>10792.548769999999</v>
      </c>
      <c r="M1161" s="3">
        <f t="shared" si="75"/>
        <v>3.2832260411836955E-2</v>
      </c>
    </row>
    <row r="1162" spans="1:13" x14ac:dyDescent="0.2">
      <c r="A1162" s="1" t="s">
        <v>19</v>
      </c>
      <c r="B1162" s="1" t="s">
        <v>55</v>
      </c>
      <c r="C1162" s="2">
        <v>352.4178</v>
      </c>
      <c r="D1162" s="2">
        <v>156.42069000000001</v>
      </c>
      <c r="E1162" s="3">
        <f t="shared" si="72"/>
        <v>-0.5561498596268406</v>
      </c>
      <c r="F1162" s="2">
        <v>1059.2684300000001</v>
      </c>
      <c r="G1162" s="2">
        <v>2972.7797300000002</v>
      </c>
      <c r="H1162" s="3">
        <f t="shared" si="73"/>
        <v>1.8064460771289106</v>
      </c>
      <c r="I1162" s="2">
        <v>1953.91328</v>
      </c>
      <c r="J1162" s="3">
        <f t="shared" si="74"/>
        <v>0.52144916585039036</v>
      </c>
      <c r="K1162" s="2">
        <v>1059.2684300000001</v>
      </c>
      <c r="L1162" s="2">
        <v>2972.7797300000002</v>
      </c>
      <c r="M1162" s="3">
        <f t="shared" si="75"/>
        <v>1.8064460771289106</v>
      </c>
    </row>
    <row r="1163" spans="1:13" x14ac:dyDescent="0.2">
      <c r="A1163" s="1" t="s">
        <v>18</v>
      </c>
      <c r="B1163" s="1" t="s">
        <v>55</v>
      </c>
      <c r="C1163" s="2">
        <v>0</v>
      </c>
      <c r="D1163" s="2">
        <v>1E-4</v>
      </c>
      <c r="E1163" s="3" t="str">
        <f t="shared" si="72"/>
        <v/>
      </c>
      <c r="F1163" s="2">
        <v>6.1156699999999997</v>
      </c>
      <c r="G1163" s="2">
        <v>1.65852</v>
      </c>
      <c r="H1163" s="3">
        <f t="shared" si="73"/>
        <v>-0.72880812731883826</v>
      </c>
      <c r="I1163" s="2">
        <v>14.92619</v>
      </c>
      <c r="J1163" s="3">
        <f t="shared" si="74"/>
        <v>-0.88888524131074309</v>
      </c>
      <c r="K1163" s="2">
        <v>6.1156699999999997</v>
      </c>
      <c r="L1163" s="2">
        <v>1.65852</v>
      </c>
      <c r="M1163" s="3">
        <f t="shared" si="75"/>
        <v>-0.72880812731883826</v>
      </c>
    </row>
    <row r="1164" spans="1:13" x14ac:dyDescent="0.2">
      <c r="A1164" s="1" t="s">
        <v>17</v>
      </c>
      <c r="B1164" s="1" t="s">
        <v>55</v>
      </c>
      <c r="C1164" s="2">
        <v>25.627829999999999</v>
      </c>
      <c r="D1164" s="2">
        <v>101.6717</v>
      </c>
      <c r="E1164" s="3">
        <f t="shared" si="72"/>
        <v>2.9672379596711855</v>
      </c>
      <c r="F1164" s="2">
        <v>1561.22813</v>
      </c>
      <c r="G1164" s="2">
        <v>1480.29459</v>
      </c>
      <c r="H1164" s="3">
        <f t="shared" si="73"/>
        <v>-5.1839662919729745E-2</v>
      </c>
      <c r="I1164" s="2">
        <v>2181.10851</v>
      </c>
      <c r="J1164" s="3">
        <f t="shared" si="74"/>
        <v>-0.32131089158879123</v>
      </c>
      <c r="K1164" s="2">
        <v>1561.22813</v>
      </c>
      <c r="L1164" s="2">
        <v>1480.29459</v>
      </c>
      <c r="M1164" s="3">
        <f t="shared" si="75"/>
        <v>-5.1839662919729745E-2</v>
      </c>
    </row>
    <row r="1165" spans="1:13" x14ac:dyDescent="0.2">
      <c r="A1165" s="1" t="s">
        <v>16</v>
      </c>
      <c r="B1165" s="1" t="s">
        <v>55</v>
      </c>
      <c r="C1165" s="2">
        <v>0</v>
      </c>
      <c r="D1165" s="2">
        <v>0</v>
      </c>
      <c r="E1165" s="3" t="str">
        <f t="shared" si="72"/>
        <v/>
      </c>
      <c r="F1165" s="2">
        <v>191.13403</v>
      </c>
      <c r="G1165" s="2">
        <v>19.084540000000001</v>
      </c>
      <c r="H1165" s="3">
        <f t="shared" si="73"/>
        <v>-0.90015100921588898</v>
      </c>
      <c r="I1165" s="2">
        <v>20.374230000000001</v>
      </c>
      <c r="J1165" s="3">
        <f t="shared" si="74"/>
        <v>-6.33000609102774E-2</v>
      </c>
      <c r="K1165" s="2">
        <v>191.13403</v>
      </c>
      <c r="L1165" s="2">
        <v>19.084540000000001</v>
      </c>
      <c r="M1165" s="3">
        <f t="shared" si="75"/>
        <v>-0.90015100921588898</v>
      </c>
    </row>
    <row r="1166" spans="1:13" x14ac:dyDescent="0.2">
      <c r="A1166" s="1" t="s">
        <v>15</v>
      </c>
      <c r="B1166" s="1" t="s">
        <v>55</v>
      </c>
      <c r="C1166" s="2">
        <v>0</v>
      </c>
      <c r="D1166" s="2">
        <v>0</v>
      </c>
      <c r="E1166" s="3" t="str">
        <f t="shared" si="72"/>
        <v/>
      </c>
      <c r="F1166" s="2">
        <v>5.7327899999999996</v>
      </c>
      <c r="G1166" s="2">
        <v>0</v>
      </c>
      <c r="H1166" s="3">
        <f t="shared" si="73"/>
        <v>-1</v>
      </c>
      <c r="I1166" s="2">
        <v>9.9670299999999994</v>
      </c>
      <c r="J1166" s="3">
        <f t="shared" si="74"/>
        <v>-1</v>
      </c>
      <c r="K1166" s="2">
        <v>5.7327899999999996</v>
      </c>
      <c r="L1166" s="2">
        <v>0</v>
      </c>
      <c r="M1166" s="3">
        <f t="shared" si="75"/>
        <v>-1</v>
      </c>
    </row>
    <row r="1167" spans="1:13" x14ac:dyDescent="0.2">
      <c r="A1167" s="1" t="s">
        <v>14</v>
      </c>
      <c r="B1167" s="1" t="s">
        <v>55</v>
      </c>
      <c r="C1167" s="2">
        <v>0</v>
      </c>
      <c r="D1167" s="2">
        <v>67.296580000000006</v>
      </c>
      <c r="E1167" s="3" t="str">
        <f t="shared" si="72"/>
        <v/>
      </c>
      <c r="F1167" s="2">
        <v>23.146139999999999</v>
      </c>
      <c r="G1167" s="2">
        <v>378.77172000000002</v>
      </c>
      <c r="H1167" s="3">
        <f t="shared" si="73"/>
        <v>15.364357944780426</v>
      </c>
      <c r="I1167" s="2">
        <v>267.23057</v>
      </c>
      <c r="J1167" s="3">
        <f t="shared" si="74"/>
        <v>0.41739666984956103</v>
      </c>
      <c r="K1167" s="2">
        <v>23.146139999999999</v>
      </c>
      <c r="L1167" s="2">
        <v>378.77172000000002</v>
      </c>
      <c r="M1167" s="3">
        <f t="shared" si="75"/>
        <v>15.364357944780426</v>
      </c>
    </row>
    <row r="1168" spans="1:13" x14ac:dyDescent="0.2">
      <c r="A1168" s="1" t="s">
        <v>13</v>
      </c>
      <c r="B1168" s="1" t="s">
        <v>55</v>
      </c>
      <c r="C1168" s="2">
        <v>276.6669</v>
      </c>
      <c r="D1168" s="2">
        <v>65.675470000000004</v>
      </c>
      <c r="E1168" s="3">
        <f t="shared" si="72"/>
        <v>-0.76261898333338751</v>
      </c>
      <c r="F1168" s="2">
        <v>1238.367</v>
      </c>
      <c r="G1168" s="2">
        <v>1179.86779</v>
      </c>
      <c r="H1168" s="3">
        <f t="shared" si="73"/>
        <v>-4.7238992964121262E-2</v>
      </c>
      <c r="I1168" s="2">
        <v>1507.1450600000001</v>
      </c>
      <c r="J1168" s="3">
        <f t="shared" si="74"/>
        <v>-0.21715047787105513</v>
      </c>
      <c r="K1168" s="2">
        <v>1238.367</v>
      </c>
      <c r="L1168" s="2">
        <v>1179.86779</v>
      </c>
      <c r="M1168" s="3">
        <f t="shared" si="75"/>
        <v>-4.7238992964121262E-2</v>
      </c>
    </row>
    <row r="1169" spans="1:13" x14ac:dyDescent="0.2">
      <c r="A1169" s="1" t="s">
        <v>12</v>
      </c>
      <c r="B1169" s="1" t="s">
        <v>55</v>
      </c>
      <c r="C1169" s="2">
        <v>872.68138999999996</v>
      </c>
      <c r="D1169" s="2">
        <v>877.22519999999997</v>
      </c>
      <c r="E1169" s="3">
        <f t="shared" si="72"/>
        <v>5.2067226963554702E-3</v>
      </c>
      <c r="F1169" s="2">
        <v>18856.601610000002</v>
      </c>
      <c r="G1169" s="2">
        <v>18878.070790000002</v>
      </c>
      <c r="H1169" s="3">
        <f t="shared" si="73"/>
        <v>1.1385498004377048E-3</v>
      </c>
      <c r="I1169" s="2">
        <v>18510.763060000001</v>
      </c>
      <c r="J1169" s="3">
        <f t="shared" si="74"/>
        <v>1.9842927534074351E-2</v>
      </c>
      <c r="K1169" s="2">
        <v>18856.601610000002</v>
      </c>
      <c r="L1169" s="2">
        <v>18878.070790000002</v>
      </c>
      <c r="M1169" s="3">
        <f t="shared" si="75"/>
        <v>1.1385498004377048E-3</v>
      </c>
    </row>
    <row r="1170" spans="1:13" x14ac:dyDescent="0.2">
      <c r="A1170" s="1" t="s">
        <v>11</v>
      </c>
      <c r="B1170" s="1" t="s">
        <v>55</v>
      </c>
      <c r="C1170" s="2">
        <v>167.06974</v>
      </c>
      <c r="D1170" s="2">
        <v>146.2474</v>
      </c>
      <c r="E1170" s="3">
        <f t="shared" si="72"/>
        <v>-0.12463262347807569</v>
      </c>
      <c r="F1170" s="2">
        <v>6611.9923099999996</v>
      </c>
      <c r="G1170" s="2">
        <v>7759.7414699999999</v>
      </c>
      <c r="H1170" s="3">
        <f t="shared" si="73"/>
        <v>0.17358597926137032</v>
      </c>
      <c r="I1170" s="2">
        <v>9933.5355</v>
      </c>
      <c r="J1170" s="3">
        <f t="shared" si="74"/>
        <v>-0.21883387138446331</v>
      </c>
      <c r="K1170" s="2">
        <v>6611.9923099999996</v>
      </c>
      <c r="L1170" s="2">
        <v>7759.7414699999999</v>
      </c>
      <c r="M1170" s="3">
        <f t="shared" si="75"/>
        <v>0.17358597926137032</v>
      </c>
    </row>
    <row r="1171" spans="1:13" x14ac:dyDescent="0.2">
      <c r="A1171" s="1" t="s">
        <v>10</v>
      </c>
      <c r="B1171" s="1" t="s">
        <v>55</v>
      </c>
      <c r="C1171" s="2">
        <v>177.66437999999999</v>
      </c>
      <c r="D1171" s="2">
        <v>387.61290000000002</v>
      </c>
      <c r="E1171" s="3">
        <f t="shared" si="72"/>
        <v>1.1817141961714555</v>
      </c>
      <c r="F1171" s="2">
        <v>7447.81693</v>
      </c>
      <c r="G1171" s="2">
        <v>8029.1710499999999</v>
      </c>
      <c r="H1171" s="3">
        <f t="shared" si="73"/>
        <v>7.8056983068191421E-2</v>
      </c>
      <c r="I1171" s="2">
        <v>8354.1613400000006</v>
      </c>
      <c r="J1171" s="3">
        <f t="shared" si="74"/>
        <v>-3.8901605651776916E-2</v>
      </c>
      <c r="K1171" s="2">
        <v>7447.81693</v>
      </c>
      <c r="L1171" s="2">
        <v>8029.1710499999999</v>
      </c>
      <c r="M1171" s="3">
        <f t="shared" si="75"/>
        <v>7.8056983068191421E-2</v>
      </c>
    </row>
    <row r="1172" spans="1:13" x14ac:dyDescent="0.2">
      <c r="A1172" s="1" t="s">
        <v>27</v>
      </c>
      <c r="B1172" s="1" t="s">
        <v>55</v>
      </c>
      <c r="C1172" s="2">
        <v>99.579560000000001</v>
      </c>
      <c r="D1172" s="2">
        <v>69.943470000000005</v>
      </c>
      <c r="E1172" s="3">
        <f t="shared" si="72"/>
        <v>-0.29761218065233463</v>
      </c>
      <c r="F1172" s="2">
        <v>784.99453000000005</v>
      </c>
      <c r="G1172" s="2">
        <v>689.03335000000004</v>
      </c>
      <c r="H1172" s="3">
        <f t="shared" si="73"/>
        <v>-0.12224439321889291</v>
      </c>
      <c r="I1172" s="2">
        <v>1111.62249</v>
      </c>
      <c r="J1172" s="3">
        <f t="shared" si="74"/>
        <v>-0.38015526296161928</v>
      </c>
      <c r="K1172" s="2">
        <v>784.99453000000005</v>
      </c>
      <c r="L1172" s="2">
        <v>689.03335000000004</v>
      </c>
      <c r="M1172" s="3">
        <f t="shared" si="75"/>
        <v>-0.12224439321889291</v>
      </c>
    </row>
    <row r="1173" spans="1:13" x14ac:dyDescent="0.2">
      <c r="A1173" s="1" t="s">
        <v>9</v>
      </c>
      <c r="B1173" s="1" t="s">
        <v>55</v>
      </c>
      <c r="C1173" s="2">
        <v>101.05745</v>
      </c>
      <c r="D1173" s="2">
        <v>36.682279999999999</v>
      </c>
      <c r="E1173" s="3">
        <f t="shared" si="72"/>
        <v>-0.63701557876237724</v>
      </c>
      <c r="F1173" s="2">
        <v>1729.43823</v>
      </c>
      <c r="G1173" s="2">
        <v>2518.6819</v>
      </c>
      <c r="H1173" s="3">
        <f t="shared" si="73"/>
        <v>0.45635840373437331</v>
      </c>
      <c r="I1173" s="2">
        <v>3576.4684999999999</v>
      </c>
      <c r="J1173" s="3">
        <f t="shared" si="74"/>
        <v>-0.29576287334838824</v>
      </c>
      <c r="K1173" s="2">
        <v>1729.43823</v>
      </c>
      <c r="L1173" s="2">
        <v>2518.6819</v>
      </c>
      <c r="M1173" s="3">
        <f t="shared" si="75"/>
        <v>0.45635840373437331</v>
      </c>
    </row>
    <row r="1174" spans="1:13" x14ac:dyDescent="0.2">
      <c r="A1174" s="1" t="s">
        <v>8</v>
      </c>
      <c r="B1174" s="1" t="s">
        <v>55</v>
      </c>
      <c r="C1174" s="2">
        <v>1112.4028000000001</v>
      </c>
      <c r="D1174" s="2">
        <v>1340.8211899999999</v>
      </c>
      <c r="E1174" s="3">
        <f t="shared" si="72"/>
        <v>0.20533784165232216</v>
      </c>
      <c r="F1174" s="2">
        <v>21144.283439999999</v>
      </c>
      <c r="G1174" s="2">
        <v>29656.839400000001</v>
      </c>
      <c r="H1174" s="3">
        <f t="shared" si="73"/>
        <v>0.40259373102690499</v>
      </c>
      <c r="I1174" s="2">
        <v>35380.316650000001</v>
      </c>
      <c r="J1174" s="3">
        <f t="shared" si="74"/>
        <v>-0.16177009682020471</v>
      </c>
      <c r="K1174" s="2">
        <v>21144.283439999999</v>
      </c>
      <c r="L1174" s="2">
        <v>29656.839400000001</v>
      </c>
      <c r="M1174" s="3">
        <f t="shared" si="75"/>
        <v>0.40259373102690499</v>
      </c>
    </row>
    <row r="1175" spans="1:13" x14ac:dyDescent="0.2">
      <c r="A1175" s="1" t="s">
        <v>7</v>
      </c>
      <c r="B1175" s="1" t="s">
        <v>55</v>
      </c>
      <c r="C1175" s="2">
        <v>146.06398999999999</v>
      </c>
      <c r="D1175" s="2">
        <v>210.87923000000001</v>
      </c>
      <c r="E1175" s="3">
        <f t="shared" si="72"/>
        <v>0.44374551181300759</v>
      </c>
      <c r="F1175" s="2">
        <v>1677.8677600000001</v>
      </c>
      <c r="G1175" s="2">
        <v>2596.1963900000001</v>
      </c>
      <c r="H1175" s="3">
        <f t="shared" si="73"/>
        <v>0.54731883637838052</v>
      </c>
      <c r="I1175" s="2">
        <v>3160.1662999999999</v>
      </c>
      <c r="J1175" s="3">
        <f t="shared" si="74"/>
        <v>-0.17846209865601059</v>
      </c>
      <c r="K1175" s="2">
        <v>1677.8677600000001</v>
      </c>
      <c r="L1175" s="2">
        <v>2596.1963900000001</v>
      </c>
      <c r="M1175" s="3">
        <f t="shared" si="75"/>
        <v>0.54731883637838052</v>
      </c>
    </row>
    <row r="1176" spans="1:13" x14ac:dyDescent="0.2">
      <c r="A1176" s="1" t="s">
        <v>6</v>
      </c>
      <c r="B1176" s="1" t="s">
        <v>55</v>
      </c>
      <c r="C1176" s="2">
        <v>17.71509</v>
      </c>
      <c r="D1176" s="2">
        <v>98.304090000000002</v>
      </c>
      <c r="E1176" s="3">
        <f t="shared" si="72"/>
        <v>4.5491724851524884</v>
      </c>
      <c r="F1176" s="2">
        <v>1378.4446700000001</v>
      </c>
      <c r="G1176" s="2">
        <v>1305.40282</v>
      </c>
      <c r="H1176" s="3">
        <f t="shared" si="73"/>
        <v>-5.2988597648972013E-2</v>
      </c>
      <c r="I1176" s="2">
        <v>1395.53063</v>
      </c>
      <c r="J1176" s="3">
        <f t="shared" si="74"/>
        <v>-6.4583182957438923E-2</v>
      </c>
      <c r="K1176" s="2">
        <v>1378.4446700000001</v>
      </c>
      <c r="L1176" s="2">
        <v>1305.40282</v>
      </c>
      <c r="M1176" s="3">
        <f t="shared" si="75"/>
        <v>-5.2988597648972013E-2</v>
      </c>
    </row>
    <row r="1177" spans="1:13" x14ac:dyDescent="0.2">
      <c r="A1177" s="1" t="s">
        <v>5</v>
      </c>
      <c r="B1177" s="1" t="s">
        <v>55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0.29416999999999999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0.29416999999999999</v>
      </c>
      <c r="M1177" s="3" t="str">
        <f t="shared" si="75"/>
        <v/>
      </c>
    </row>
    <row r="1178" spans="1:13" x14ac:dyDescent="0.2">
      <c r="A1178" s="1" t="s">
        <v>4</v>
      </c>
      <c r="B1178" s="1" t="s">
        <v>55</v>
      </c>
      <c r="C1178" s="2">
        <v>626.96263999999996</v>
      </c>
      <c r="D1178" s="2">
        <v>975.28927999999996</v>
      </c>
      <c r="E1178" s="3">
        <f t="shared" si="72"/>
        <v>0.55557798467864061</v>
      </c>
      <c r="F1178" s="2">
        <v>24701.016199999998</v>
      </c>
      <c r="G1178" s="2">
        <v>28422.910059999998</v>
      </c>
      <c r="H1178" s="3">
        <f t="shared" si="73"/>
        <v>0.15067776280394485</v>
      </c>
      <c r="I1178" s="2">
        <v>29614.82199</v>
      </c>
      <c r="J1178" s="3">
        <f t="shared" si="74"/>
        <v>-4.0247141461882574E-2</v>
      </c>
      <c r="K1178" s="2">
        <v>24701.016199999998</v>
      </c>
      <c r="L1178" s="2">
        <v>28422.910059999998</v>
      </c>
      <c r="M1178" s="3">
        <f t="shared" si="75"/>
        <v>0.15067776280394485</v>
      </c>
    </row>
    <row r="1179" spans="1:13" x14ac:dyDescent="0.2">
      <c r="A1179" s="1" t="s">
        <v>3</v>
      </c>
      <c r="B1179" s="1" t="s">
        <v>55</v>
      </c>
      <c r="C1179" s="2">
        <v>446.19099999999997</v>
      </c>
      <c r="D1179" s="2">
        <v>240.13149999999999</v>
      </c>
      <c r="E1179" s="3">
        <f t="shared" si="72"/>
        <v>-0.46181904162118914</v>
      </c>
      <c r="F1179" s="2">
        <v>7838.3435600000003</v>
      </c>
      <c r="G1179" s="2">
        <v>8392.6340799999998</v>
      </c>
      <c r="H1179" s="3">
        <f t="shared" si="73"/>
        <v>7.0715262192462491E-2</v>
      </c>
      <c r="I1179" s="2">
        <v>9533.3333299999995</v>
      </c>
      <c r="J1179" s="3">
        <f t="shared" si="74"/>
        <v>-0.11965376752435442</v>
      </c>
      <c r="K1179" s="2">
        <v>7838.3435600000003</v>
      </c>
      <c r="L1179" s="2">
        <v>8392.6340799999998</v>
      </c>
      <c r="M1179" s="3">
        <f t="shared" si="75"/>
        <v>7.0715262192462491E-2</v>
      </c>
    </row>
    <row r="1180" spans="1:13" x14ac:dyDescent="0.2">
      <c r="A1180" s="1" t="s">
        <v>26</v>
      </c>
      <c r="B1180" s="1" t="s">
        <v>55</v>
      </c>
      <c r="C1180" s="2">
        <v>0</v>
      </c>
      <c r="D1180" s="2">
        <v>0</v>
      </c>
      <c r="E1180" s="3" t="str">
        <f t="shared" si="72"/>
        <v/>
      </c>
      <c r="F1180" s="2">
        <v>3.0187400000000002</v>
      </c>
      <c r="G1180" s="2">
        <v>0</v>
      </c>
      <c r="H1180" s="3">
        <f t="shared" si="73"/>
        <v>-1</v>
      </c>
      <c r="I1180" s="2">
        <v>31.687619999999999</v>
      </c>
      <c r="J1180" s="3">
        <f t="shared" si="74"/>
        <v>-1</v>
      </c>
      <c r="K1180" s="2">
        <v>3.0187400000000002</v>
      </c>
      <c r="L1180" s="2">
        <v>0</v>
      </c>
      <c r="M1180" s="3">
        <f t="shared" si="75"/>
        <v>-1</v>
      </c>
    </row>
    <row r="1181" spans="1:13" x14ac:dyDescent="0.2">
      <c r="A1181" s="1" t="s">
        <v>2</v>
      </c>
      <c r="B1181" s="1" t="s">
        <v>55</v>
      </c>
      <c r="C1181" s="2">
        <v>164.38200000000001</v>
      </c>
      <c r="D1181" s="2">
        <v>367.54194000000001</v>
      </c>
      <c r="E1181" s="3">
        <f t="shared" si="72"/>
        <v>1.2359013760630724</v>
      </c>
      <c r="F1181" s="2">
        <v>604.77914999999996</v>
      </c>
      <c r="G1181" s="2">
        <v>991.55278999999996</v>
      </c>
      <c r="H1181" s="3">
        <f t="shared" si="73"/>
        <v>0.63952872713948561</v>
      </c>
      <c r="I1181" s="2">
        <v>702.22472000000005</v>
      </c>
      <c r="J1181" s="3">
        <f t="shared" si="74"/>
        <v>0.41201635567600059</v>
      </c>
      <c r="K1181" s="2">
        <v>604.77914999999996</v>
      </c>
      <c r="L1181" s="2">
        <v>991.55278999999996</v>
      </c>
      <c r="M1181" s="3">
        <f t="shared" si="75"/>
        <v>0.63952872713948561</v>
      </c>
    </row>
    <row r="1182" spans="1:13" x14ac:dyDescent="0.2">
      <c r="A1182" s="1" t="s">
        <v>25</v>
      </c>
      <c r="B1182" s="1" t="s">
        <v>55</v>
      </c>
      <c r="C1182" s="2">
        <v>14.41765</v>
      </c>
      <c r="D1182" s="2">
        <v>36.604500000000002</v>
      </c>
      <c r="E1182" s="3">
        <f t="shared" ref="E1182:E1243" si="76">IF(C1182=0,"",(D1182/C1182-1))</f>
        <v>1.5388672911327435</v>
      </c>
      <c r="F1182" s="2">
        <v>257.79174</v>
      </c>
      <c r="G1182" s="2">
        <v>481.27694000000002</v>
      </c>
      <c r="H1182" s="3">
        <f t="shared" ref="H1182:H1243" si="77">IF(F1182=0,"",(G1182/F1182-1))</f>
        <v>0.86692149251950434</v>
      </c>
      <c r="I1182" s="2">
        <v>281.31664000000001</v>
      </c>
      <c r="J1182" s="3">
        <f t="shared" ref="J1182:J1243" si="78">IF(I1182=0,"",(G1182/I1182-1))</f>
        <v>0.71080153665990053</v>
      </c>
      <c r="K1182" s="2">
        <v>257.79174</v>
      </c>
      <c r="L1182" s="2">
        <v>481.27694000000002</v>
      </c>
      <c r="M1182" s="3">
        <f t="shared" ref="M1182:M1243" si="79">IF(K1182=0,"",(L1182/K1182-1))</f>
        <v>0.86692149251950434</v>
      </c>
    </row>
    <row r="1183" spans="1:13" x14ac:dyDescent="0.2">
      <c r="A1183" s="1" t="s">
        <v>29</v>
      </c>
      <c r="B1183" s="1" t="s">
        <v>55</v>
      </c>
      <c r="C1183" s="2">
        <v>27.353149999999999</v>
      </c>
      <c r="D1183" s="2">
        <v>0</v>
      </c>
      <c r="E1183" s="3">
        <f t="shared" si="76"/>
        <v>-1</v>
      </c>
      <c r="F1183" s="2">
        <v>364.65298999999999</v>
      </c>
      <c r="G1183" s="2">
        <v>576.25729000000001</v>
      </c>
      <c r="H1183" s="3">
        <f t="shared" si="77"/>
        <v>0.58028949659784779</v>
      </c>
      <c r="I1183" s="2">
        <v>363.82328999999999</v>
      </c>
      <c r="J1183" s="3">
        <f t="shared" si="78"/>
        <v>0.58389335108260942</v>
      </c>
      <c r="K1183" s="2">
        <v>364.65298999999999</v>
      </c>
      <c r="L1183" s="2">
        <v>576.25729000000001</v>
      </c>
      <c r="M1183" s="3">
        <f t="shared" si="79"/>
        <v>0.58028949659784779</v>
      </c>
    </row>
    <row r="1184" spans="1:13" x14ac:dyDescent="0.2">
      <c r="A1184" s="6" t="s">
        <v>0</v>
      </c>
      <c r="B1184" s="6" t="s">
        <v>55</v>
      </c>
      <c r="C1184" s="5">
        <v>5289.8078999999998</v>
      </c>
      <c r="D1184" s="5">
        <v>5725.5075100000004</v>
      </c>
      <c r="E1184" s="4">
        <f t="shared" si="76"/>
        <v>8.2365866253857778E-2</v>
      </c>
      <c r="F1184" s="5">
        <v>114211.4871</v>
      </c>
      <c r="G1184" s="5">
        <v>135658.56023</v>
      </c>
      <c r="H1184" s="4">
        <f t="shared" si="77"/>
        <v>0.18778385322328939</v>
      </c>
      <c r="I1184" s="5">
        <v>147178.14300000001</v>
      </c>
      <c r="J1184" s="4">
        <f t="shared" si="78"/>
        <v>-7.8269656996555526E-2</v>
      </c>
      <c r="K1184" s="5">
        <v>114211.4871</v>
      </c>
      <c r="L1184" s="5">
        <v>135658.56023</v>
      </c>
      <c r="M1184" s="4">
        <f t="shared" si="79"/>
        <v>0.18778385322328939</v>
      </c>
    </row>
    <row r="1185" spans="1:13" x14ac:dyDescent="0.2">
      <c r="A1185" s="1" t="s">
        <v>22</v>
      </c>
      <c r="B1185" s="1" t="s">
        <v>54</v>
      </c>
      <c r="C1185" s="2">
        <v>2.7290100000000002</v>
      </c>
      <c r="D1185" s="2">
        <v>4.0581399999999999</v>
      </c>
      <c r="E1185" s="3">
        <f t="shared" si="76"/>
        <v>0.48703742382768822</v>
      </c>
      <c r="F1185" s="2">
        <v>68.284809999999993</v>
      </c>
      <c r="G1185" s="2">
        <v>112.26021</v>
      </c>
      <c r="H1185" s="3">
        <f t="shared" si="77"/>
        <v>0.64399974167021945</v>
      </c>
      <c r="I1185" s="2">
        <v>80.892529999999994</v>
      </c>
      <c r="J1185" s="3">
        <f t="shared" si="78"/>
        <v>0.38776979777984466</v>
      </c>
      <c r="K1185" s="2">
        <v>68.284809999999993</v>
      </c>
      <c r="L1185" s="2">
        <v>112.26021</v>
      </c>
      <c r="M1185" s="3">
        <f t="shared" si="79"/>
        <v>0.64399974167021945</v>
      </c>
    </row>
    <row r="1186" spans="1:13" x14ac:dyDescent="0.2">
      <c r="A1186" s="1" t="s">
        <v>21</v>
      </c>
      <c r="B1186" s="1" t="s">
        <v>54</v>
      </c>
      <c r="C1186" s="2">
        <v>725.46717999999998</v>
      </c>
      <c r="D1186" s="2">
        <v>606.58240000000001</v>
      </c>
      <c r="E1186" s="3">
        <f t="shared" si="76"/>
        <v>-0.16387340913202986</v>
      </c>
      <c r="F1186" s="2">
        <v>10043.173489999999</v>
      </c>
      <c r="G1186" s="2">
        <v>13135.06681</v>
      </c>
      <c r="H1186" s="3">
        <f t="shared" si="77"/>
        <v>0.30786019210746507</v>
      </c>
      <c r="I1186" s="2">
        <v>12981.34684</v>
      </c>
      <c r="J1186" s="3">
        <f t="shared" si="78"/>
        <v>1.1841604102768022E-2</v>
      </c>
      <c r="K1186" s="2">
        <v>10043.173489999999</v>
      </c>
      <c r="L1186" s="2">
        <v>13135.06681</v>
      </c>
      <c r="M1186" s="3">
        <f t="shared" si="79"/>
        <v>0.30786019210746507</v>
      </c>
    </row>
    <row r="1187" spans="1:13" x14ac:dyDescent="0.2">
      <c r="A1187" s="1" t="s">
        <v>20</v>
      </c>
      <c r="B1187" s="1" t="s">
        <v>54</v>
      </c>
      <c r="C1187" s="2">
        <v>99.936359999999993</v>
      </c>
      <c r="D1187" s="2">
        <v>198.33536000000001</v>
      </c>
      <c r="E1187" s="3">
        <f t="shared" si="76"/>
        <v>0.98461661001061107</v>
      </c>
      <c r="F1187" s="2">
        <v>2350.74145</v>
      </c>
      <c r="G1187" s="2">
        <v>3813.7444399999999</v>
      </c>
      <c r="H1187" s="3">
        <f t="shared" si="77"/>
        <v>0.62235810322738816</v>
      </c>
      <c r="I1187" s="2">
        <v>2288.96344</v>
      </c>
      <c r="J1187" s="3">
        <f t="shared" si="78"/>
        <v>0.66614475939379791</v>
      </c>
      <c r="K1187" s="2">
        <v>2350.74145</v>
      </c>
      <c r="L1187" s="2">
        <v>3813.7444399999999</v>
      </c>
      <c r="M1187" s="3">
        <f t="shared" si="79"/>
        <v>0.62235810322738816</v>
      </c>
    </row>
    <row r="1188" spans="1:13" x14ac:dyDescent="0.2">
      <c r="A1188" s="1" t="s">
        <v>19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3.2084800000000002</v>
      </c>
      <c r="G1188" s="2">
        <v>2.84911</v>
      </c>
      <c r="H1188" s="3">
        <f t="shared" si="77"/>
        <v>-0.11200630828304992</v>
      </c>
      <c r="I1188" s="2">
        <v>9.0196299999999994</v>
      </c>
      <c r="J1188" s="3">
        <f t="shared" si="78"/>
        <v>-0.68412118900664431</v>
      </c>
      <c r="K1188" s="2">
        <v>3.2084800000000002</v>
      </c>
      <c r="L1188" s="2">
        <v>2.84911</v>
      </c>
      <c r="M1188" s="3">
        <f t="shared" si="79"/>
        <v>-0.11200630828304992</v>
      </c>
    </row>
    <row r="1189" spans="1:13" x14ac:dyDescent="0.2">
      <c r="A1189" s="1" t="s">
        <v>18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0</v>
      </c>
      <c r="G1189" s="2">
        <v>1.60212</v>
      </c>
      <c r="H1189" s="3" t="str">
        <f t="shared" si="77"/>
        <v/>
      </c>
      <c r="I1189" s="2">
        <v>0</v>
      </c>
      <c r="J1189" s="3" t="str">
        <f t="shared" si="78"/>
        <v/>
      </c>
      <c r="K1189" s="2">
        <v>0</v>
      </c>
      <c r="L1189" s="2">
        <v>1.60212</v>
      </c>
      <c r="M1189" s="3" t="str">
        <f t="shared" si="79"/>
        <v/>
      </c>
    </row>
    <row r="1190" spans="1:13" x14ac:dyDescent="0.2">
      <c r="A1190" s="1" t="s">
        <v>17</v>
      </c>
      <c r="B1190" s="1" t="s">
        <v>54</v>
      </c>
      <c r="C1190" s="2">
        <v>0</v>
      </c>
      <c r="D1190" s="2">
        <v>109.40012</v>
      </c>
      <c r="E1190" s="3" t="str">
        <f t="shared" si="76"/>
        <v/>
      </c>
      <c r="F1190" s="2">
        <v>506.65742999999998</v>
      </c>
      <c r="G1190" s="2">
        <v>2062.63294</v>
      </c>
      <c r="H1190" s="3">
        <f t="shared" si="77"/>
        <v>3.0710602822897517</v>
      </c>
      <c r="I1190" s="2">
        <v>2276.86294</v>
      </c>
      <c r="J1190" s="3">
        <f t="shared" si="78"/>
        <v>-9.4089985056368786E-2</v>
      </c>
      <c r="K1190" s="2">
        <v>506.65742999999998</v>
      </c>
      <c r="L1190" s="2">
        <v>2062.63294</v>
      </c>
      <c r="M1190" s="3">
        <f t="shared" si="79"/>
        <v>3.0710602822897517</v>
      </c>
    </row>
    <row r="1191" spans="1:13" x14ac:dyDescent="0.2">
      <c r="A1191" s="1" t="s">
        <v>15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0</v>
      </c>
      <c r="G1191" s="2">
        <v>0</v>
      </c>
      <c r="H1191" s="3" t="str">
        <f t="shared" si="77"/>
        <v/>
      </c>
      <c r="I1191" s="2">
        <v>0</v>
      </c>
      <c r="J1191" s="3" t="str">
        <f t="shared" si="78"/>
        <v/>
      </c>
      <c r="K1191" s="2">
        <v>0</v>
      </c>
      <c r="L1191" s="2">
        <v>0</v>
      </c>
      <c r="M1191" s="3" t="str">
        <f t="shared" si="79"/>
        <v/>
      </c>
    </row>
    <row r="1192" spans="1:13" x14ac:dyDescent="0.2">
      <c r="A1192" s="1" t="s">
        <v>14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150.62155000000001</v>
      </c>
      <c r="G1192" s="2">
        <v>104.29141</v>
      </c>
      <c r="H1192" s="3">
        <f t="shared" si="77"/>
        <v>-0.30759303698574347</v>
      </c>
      <c r="I1192" s="2">
        <v>198.37924000000001</v>
      </c>
      <c r="J1192" s="3">
        <f t="shared" si="78"/>
        <v>-0.47428264167157819</v>
      </c>
      <c r="K1192" s="2">
        <v>150.62155000000001</v>
      </c>
      <c r="L1192" s="2">
        <v>104.29141</v>
      </c>
      <c r="M1192" s="3">
        <f t="shared" si="79"/>
        <v>-0.30759303698574347</v>
      </c>
    </row>
    <row r="1193" spans="1:13" x14ac:dyDescent="0.2">
      <c r="A1193" s="1" t="s">
        <v>13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140.40707</v>
      </c>
      <c r="G1193" s="2">
        <v>195.88404</v>
      </c>
      <c r="H1193" s="3">
        <f t="shared" si="77"/>
        <v>0.39511521748869183</v>
      </c>
      <c r="I1193" s="2">
        <v>224.29895999999999</v>
      </c>
      <c r="J1193" s="3">
        <f t="shared" si="78"/>
        <v>-0.1266832445411249</v>
      </c>
      <c r="K1193" s="2">
        <v>140.40707</v>
      </c>
      <c r="L1193" s="2">
        <v>195.88404</v>
      </c>
      <c r="M1193" s="3">
        <f t="shared" si="79"/>
        <v>0.39511521748869183</v>
      </c>
    </row>
    <row r="1194" spans="1:13" x14ac:dyDescent="0.2">
      <c r="A1194" s="1" t="s">
        <v>12</v>
      </c>
      <c r="B1194" s="1" t="s">
        <v>54</v>
      </c>
      <c r="C1194" s="2">
        <v>0</v>
      </c>
      <c r="D1194" s="2">
        <v>0</v>
      </c>
      <c r="E1194" s="3" t="str">
        <f t="shared" si="76"/>
        <v/>
      </c>
      <c r="F1194" s="2">
        <v>8.6489999999999991</v>
      </c>
      <c r="G1194" s="2">
        <v>10.996650000000001</v>
      </c>
      <c r="H1194" s="3">
        <f t="shared" si="77"/>
        <v>0.27143600416233116</v>
      </c>
      <c r="I1194" s="2">
        <v>22.560659999999999</v>
      </c>
      <c r="J1194" s="3">
        <f t="shared" si="78"/>
        <v>-0.5125741002257912</v>
      </c>
      <c r="K1194" s="2">
        <v>8.6489999999999991</v>
      </c>
      <c r="L1194" s="2">
        <v>10.996650000000001</v>
      </c>
      <c r="M1194" s="3">
        <f t="shared" si="79"/>
        <v>0.27143600416233116</v>
      </c>
    </row>
    <row r="1195" spans="1:13" x14ac:dyDescent="0.2">
      <c r="A1195" s="1" t="s">
        <v>11</v>
      </c>
      <c r="B1195" s="1" t="s">
        <v>54</v>
      </c>
      <c r="C1195" s="2">
        <v>0</v>
      </c>
      <c r="D1195" s="2">
        <v>14.17845</v>
      </c>
      <c r="E1195" s="3" t="str">
        <f t="shared" si="76"/>
        <v/>
      </c>
      <c r="F1195" s="2">
        <v>95.574749999999995</v>
      </c>
      <c r="G1195" s="2">
        <v>253.85998000000001</v>
      </c>
      <c r="H1195" s="3">
        <f t="shared" si="77"/>
        <v>1.6561406647676296</v>
      </c>
      <c r="I1195" s="2">
        <v>203.89670000000001</v>
      </c>
      <c r="J1195" s="3">
        <f t="shared" si="78"/>
        <v>0.24504212181952911</v>
      </c>
      <c r="K1195" s="2">
        <v>95.574749999999995</v>
      </c>
      <c r="L1195" s="2">
        <v>253.85998000000001</v>
      </c>
      <c r="M1195" s="3">
        <f t="shared" si="79"/>
        <v>1.6561406647676296</v>
      </c>
    </row>
    <row r="1196" spans="1:13" x14ac:dyDescent="0.2">
      <c r="A1196" s="1" t="s">
        <v>10</v>
      </c>
      <c r="B1196" s="1" t="s">
        <v>54</v>
      </c>
      <c r="C1196" s="2">
        <v>22.859649999999998</v>
      </c>
      <c r="D1196" s="2">
        <v>86.051100000000005</v>
      </c>
      <c r="E1196" s="3">
        <f t="shared" si="76"/>
        <v>2.7643227258510086</v>
      </c>
      <c r="F1196" s="2">
        <v>586.31155999999999</v>
      </c>
      <c r="G1196" s="2">
        <v>1546.49495</v>
      </c>
      <c r="H1196" s="3">
        <f t="shared" si="77"/>
        <v>1.6376675056517733</v>
      </c>
      <c r="I1196" s="2">
        <v>1914.3728100000001</v>
      </c>
      <c r="J1196" s="3">
        <f t="shared" si="78"/>
        <v>-0.19216625835800505</v>
      </c>
      <c r="K1196" s="2">
        <v>586.31155999999999</v>
      </c>
      <c r="L1196" s="2">
        <v>1546.49495</v>
      </c>
      <c r="M1196" s="3">
        <f t="shared" si="79"/>
        <v>1.6376675056517733</v>
      </c>
    </row>
    <row r="1197" spans="1:13" x14ac:dyDescent="0.2">
      <c r="A1197" s="1" t="s">
        <v>27</v>
      </c>
      <c r="B1197" s="1" t="s">
        <v>54</v>
      </c>
      <c r="C1197" s="2">
        <v>0</v>
      </c>
      <c r="D1197" s="2">
        <v>0</v>
      </c>
      <c r="E1197" s="3" t="str">
        <f t="shared" si="76"/>
        <v/>
      </c>
      <c r="F1197" s="2">
        <v>0</v>
      </c>
      <c r="G1197" s="2">
        <v>25.167829999999999</v>
      </c>
      <c r="H1197" s="3" t="str">
        <f t="shared" si="77"/>
        <v/>
      </c>
      <c r="I1197" s="2">
        <v>33.465710000000001</v>
      </c>
      <c r="J1197" s="3">
        <f t="shared" si="78"/>
        <v>-0.24795170937655298</v>
      </c>
      <c r="K1197" s="2">
        <v>0</v>
      </c>
      <c r="L1197" s="2">
        <v>25.167829999999999</v>
      </c>
      <c r="M1197" s="3" t="str">
        <f t="shared" si="79"/>
        <v/>
      </c>
    </row>
    <row r="1198" spans="1:13" x14ac:dyDescent="0.2">
      <c r="A1198" s="1" t="s">
        <v>9</v>
      </c>
      <c r="B1198" s="1" t="s">
        <v>54</v>
      </c>
      <c r="C1198" s="2">
        <v>19.577719999999999</v>
      </c>
      <c r="D1198" s="2">
        <v>67.440209999999993</v>
      </c>
      <c r="E1198" s="3">
        <f t="shared" si="76"/>
        <v>2.4447427994679662</v>
      </c>
      <c r="F1198" s="2">
        <v>587.12498000000005</v>
      </c>
      <c r="G1198" s="2">
        <v>1150.4096400000001</v>
      </c>
      <c r="H1198" s="3">
        <f t="shared" si="77"/>
        <v>0.95939481232769208</v>
      </c>
      <c r="I1198" s="2">
        <v>1248.03</v>
      </c>
      <c r="J1198" s="3">
        <f t="shared" si="78"/>
        <v>-7.8219562029758771E-2</v>
      </c>
      <c r="K1198" s="2">
        <v>587.12498000000005</v>
      </c>
      <c r="L1198" s="2">
        <v>1150.4096400000001</v>
      </c>
      <c r="M1198" s="3">
        <f t="shared" si="79"/>
        <v>0.95939481232769208</v>
      </c>
    </row>
    <row r="1199" spans="1:13" x14ac:dyDescent="0.2">
      <c r="A1199" s="1" t="s">
        <v>8</v>
      </c>
      <c r="B1199" s="1" t="s">
        <v>54</v>
      </c>
      <c r="C1199" s="2">
        <v>0</v>
      </c>
      <c r="D1199" s="2">
        <v>17.821259999999999</v>
      </c>
      <c r="E1199" s="3" t="str">
        <f t="shared" si="76"/>
        <v/>
      </c>
      <c r="F1199" s="2">
        <v>101.40922999999999</v>
      </c>
      <c r="G1199" s="2">
        <v>125.27016999999999</v>
      </c>
      <c r="H1199" s="3">
        <f t="shared" si="77"/>
        <v>0.23529357238981108</v>
      </c>
      <c r="I1199" s="2">
        <v>87.617099999999994</v>
      </c>
      <c r="J1199" s="3">
        <f t="shared" si="78"/>
        <v>0.42974567749902715</v>
      </c>
      <c r="K1199" s="2">
        <v>101.40922999999999</v>
      </c>
      <c r="L1199" s="2">
        <v>125.27016999999999</v>
      </c>
      <c r="M1199" s="3">
        <f t="shared" si="79"/>
        <v>0.23529357238981108</v>
      </c>
    </row>
    <row r="1200" spans="1:13" x14ac:dyDescent="0.2">
      <c r="A1200" s="1" t="s">
        <v>7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0</v>
      </c>
      <c r="G1200" s="2">
        <v>9.2448300000000003</v>
      </c>
      <c r="H1200" s="3" t="str">
        <f t="shared" si="77"/>
        <v/>
      </c>
      <c r="I1200" s="2">
        <v>1.94255</v>
      </c>
      <c r="J1200" s="3">
        <f t="shared" si="78"/>
        <v>3.7591207433528098</v>
      </c>
      <c r="K1200" s="2">
        <v>0</v>
      </c>
      <c r="L1200" s="2">
        <v>9.2448300000000003</v>
      </c>
      <c r="M1200" s="3" t="str">
        <f t="shared" si="79"/>
        <v/>
      </c>
    </row>
    <row r="1201" spans="1:13" x14ac:dyDescent="0.2">
      <c r="A1201" s="1" t="s">
        <v>6</v>
      </c>
      <c r="B1201" s="1" t="s">
        <v>54</v>
      </c>
      <c r="C1201" s="2">
        <v>0.02</v>
      </c>
      <c r="D1201" s="2">
        <v>31.516819999999999</v>
      </c>
      <c r="E1201" s="3">
        <f t="shared" si="76"/>
        <v>1574.8409999999999</v>
      </c>
      <c r="F1201" s="2">
        <v>341.61050999999998</v>
      </c>
      <c r="G1201" s="2">
        <v>561.32534999999996</v>
      </c>
      <c r="H1201" s="3">
        <f t="shared" si="77"/>
        <v>0.64317353702027491</v>
      </c>
      <c r="I1201" s="2">
        <v>357.26227999999998</v>
      </c>
      <c r="J1201" s="3">
        <f t="shared" si="78"/>
        <v>0.57118560067410429</v>
      </c>
      <c r="K1201" s="2">
        <v>341.61050999999998</v>
      </c>
      <c r="L1201" s="2">
        <v>561.32534999999996</v>
      </c>
      <c r="M1201" s="3">
        <f t="shared" si="79"/>
        <v>0.64317353702027491</v>
      </c>
    </row>
    <row r="1202" spans="1:13" x14ac:dyDescent="0.2">
      <c r="A1202" s="1" t="s">
        <v>5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80.540880000000001</v>
      </c>
      <c r="G1202" s="2">
        <v>0</v>
      </c>
      <c r="H1202" s="3">
        <f t="shared" si="77"/>
        <v>-1</v>
      </c>
      <c r="I1202" s="2">
        <v>0</v>
      </c>
      <c r="J1202" s="3" t="str">
        <f t="shared" si="78"/>
        <v/>
      </c>
      <c r="K1202" s="2">
        <v>80.540880000000001</v>
      </c>
      <c r="L1202" s="2">
        <v>0</v>
      </c>
      <c r="M1202" s="3">
        <f t="shared" si="79"/>
        <v>-1</v>
      </c>
    </row>
    <row r="1203" spans="1:13" x14ac:dyDescent="0.2">
      <c r="A1203" s="1" t="s">
        <v>4</v>
      </c>
      <c r="B1203" s="1" t="s">
        <v>54</v>
      </c>
      <c r="C1203" s="2">
        <v>0</v>
      </c>
      <c r="D1203" s="2">
        <v>0</v>
      </c>
      <c r="E1203" s="3" t="str">
        <f t="shared" si="76"/>
        <v/>
      </c>
      <c r="F1203" s="2">
        <v>168.20607999999999</v>
      </c>
      <c r="G1203" s="2">
        <v>275.17111</v>
      </c>
      <c r="H1203" s="3">
        <f t="shared" si="77"/>
        <v>0.63591654950879306</v>
      </c>
      <c r="I1203" s="2">
        <v>247.61508000000001</v>
      </c>
      <c r="J1203" s="3">
        <f t="shared" si="78"/>
        <v>0.11128575044783218</v>
      </c>
      <c r="K1203" s="2">
        <v>168.20607999999999</v>
      </c>
      <c r="L1203" s="2">
        <v>275.17111</v>
      </c>
      <c r="M1203" s="3">
        <f t="shared" si="79"/>
        <v>0.63591654950879306</v>
      </c>
    </row>
    <row r="1204" spans="1:13" x14ac:dyDescent="0.2">
      <c r="A1204" s="1" t="s">
        <v>3</v>
      </c>
      <c r="B1204" s="1" t="s">
        <v>54</v>
      </c>
      <c r="C1204" s="2">
        <v>0</v>
      </c>
      <c r="D1204" s="2">
        <v>0</v>
      </c>
      <c r="E1204" s="3" t="str">
        <f t="shared" si="76"/>
        <v/>
      </c>
      <c r="F1204" s="2">
        <v>0</v>
      </c>
      <c r="G1204" s="2">
        <v>107.08313</v>
      </c>
      <c r="H1204" s="3" t="str">
        <f t="shared" si="77"/>
        <v/>
      </c>
      <c r="I1204" s="2">
        <v>162.15</v>
      </c>
      <c r="J1204" s="3">
        <f t="shared" si="78"/>
        <v>-0.33960450200431702</v>
      </c>
      <c r="K1204" s="2">
        <v>0</v>
      </c>
      <c r="L1204" s="2">
        <v>107.08313</v>
      </c>
      <c r="M1204" s="3" t="str">
        <f t="shared" si="79"/>
        <v/>
      </c>
    </row>
    <row r="1205" spans="1:13" x14ac:dyDescent="0.2">
      <c r="A1205" s="1" t="s">
        <v>2</v>
      </c>
      <c r="B1205" s="1" t="s">
        <v>54</v>
      </c>
      <c r="C1205" s="2">
        <v>0</v>
      </c>
      <c r="D1205" s="2">
        <v>0.11787</v>
      </c>
      <c r="E1205" s="3" t="str">
        <f t="shared" si="76"/>
        <v/>
      </c>
      <c r="F1205" s="2">
        <v>922.39288999999997</v>
      </c>
      <c r="G1205" s="2">
        <v>332.93644</v>
      </c>
      <c r="H1205" s="3">
        <f t="shared" si="77"/>
        <v>-0.63905138080585155</v>
      </c>
      <c r="I1205" s="2">
        <v>693.60825</v>
      </c>
      <c r="J1205" s="3">
        <f t="shared" si="78"/>
        <v>-0.51999354102261619</v>
      </c>
      <c r="K1205" s="2">
        <v>922.39288999999997</v>
      </c>
      <c r="L1205" s="2">
        <v>332.93644</v>
      </c>
      <c r="M1205" s="3">
        <f t="shared" si="79"/>
        <v>-0.63905138080585155</v>
      </c>
    </row>
    <row r="1206" spans="1:13" x14ac:dyDescent="0.2">
      <c r="A1206" s="1" t="s">
        <v>25</v>
      </c>
      <c r="B1206" s="1" t="s">
        <v>54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7.6950000000000003</v>
      </c>
      <c r="H1206" s="3" t="str">
        <f t="shared" si="77"/>
        <v/>
      </c>
      <c r="I1206" s="2">
        <v>13.083460000000001</v>
      </c>
      <c r="J1206" s="3">
        <f t="shared" si="78"/>
        <v>-0.411852827921666</v>
      </c>
      <c r="K1206" s="2">
        <v>0</v>
      </c>
      <c r="L1206" s="2">
        <v>7.6950000000000003</v>
      </c>
      <c r="M1206" s="3" t="str">
        <f t="shared" si="79"/>
        <v/>
      </c>
    </row>
    <row r="1207" spans="1:13" x14ac:dyDescent="0.2">
      <c r="A1207" s="1" t="s">
        <v>29</v>
      </c>
      <c r="B1207" s="1" t="s">
        <v>54</v>
      </c>
      <c r="C1207" s="2">
        <v>0</v>
      </c>
      <c r="D1207" s="2">
        <v>0</v>
      </c>
      <c r="E1207" s="3" t="str">
        <f t="shared" si="76"/>
        <v/>
      </c>
      <c r="F1207" s="2">
        <v>0</v>
      </c>
      <c r="G1207" s="2">
        <v>0.62900999999999996</v>
      </c>
      <c r="H1207" s="3" t="str">
        <f t="shared" si="77"/>
        <v/>
      </c>
      <c r="I1207" s="2">
        <v>0.25607000000000002</v>
      </c>
      <c r="J1207" s="3">
        <f t="shared" si="78"/>
        <v>1.4563986409966021</v>
      </c>
      <c r="K1207" s="2">
        <v>0</v>
      </c>
      <c r="L1207" s="2">
        <v>0.62900999999999996</v>
      </c>
      <c r="M1207" s="3" t="str">
        <f t="shared" si="79"/>
        <v/>
      </c>
    </row>
    <row r="1208" spans="1:13" x14ac:dyDescent="0.2">
      <c r="A1208" s="6" t="s">
        <v>0</v>
      </c>
      <c r="B1208" s="6" t="s">
        <v>54</v>
      </c>
      <c r="C1208" s="5">
        <v>870.58992000000001</v>
      </c>
      <c r="D1208" s="5">
        <v>1135.50173</v>
      </c>
      <c r="E1208" s="4">
        <f t="shared" si="76"/>
        <v>0.30429000372529003</v>
      </c>
      <c r="F1208" s="5">
        <v>16154.91416</v>
      </c>
      <c r="G1208" s="5">
        <v>23834.615170000001</v>
      </c>
      <c r="H1208" s="4">
        <f t="shared" si="77"/>
        <v>0.47537863302394667</v>
      </c>
      <c r="I1208" s="5">
        <v>23045.624250000001</v>
      </c>
      <c r="J1208" s="4">
        <f t="shared" si="78"/>
        <v>3.4236040275628543E-2</v>
      </c>
      <c r="K1208" s="5">
        <v>16154.91416</v>
      </c>
      <c r="L1208" s="5">
        <v>23834.615170000001</v>
      </c>
      <c r="M1208" s="4">
        <f t="shared" si="79"/>
        <v>0.47537863302394667</v>
      </c>
    </row>
    <row r="1209" spans="1:13" x14ac:dyDescent="0.2">
      <c r="A1209" s="1" t="s">
        <v>22</v>
      </c>
      <c r="B1209" s="1" t="s">
        <v>53</v>
      </c>
      <c r="C1209" s="2">
        <v>0</v>
      </c>
      <c r="D1209" s="2">
        <v>0</v>
      </c>
      <c r="E1209" s="3" t="str">
        <f t="shared" si="76"/>
        <v/>
      </c>
      <c r="F1209" s="2">
        <v>0.99</v>
      </c>
      <c r="G1209" s="2">
        <v>14.98756</v>
      </c>
      <c r="H1209" s="3">
        <f t="shared" si="77"/>
        <v>14.138949494949495</v>
      </c>
      <c r="I1209" s="2">
        <v>8.3232300000000006</v>
      </c>
      <c r="J1209" s="3">
        <f t="shared" si="78"/>
        <v>0.80069035698881308</v>
      </c>
      <c r="K1209" s="2">
        <v>0.99</v>
      </c>
      <c r="L1209" s="2">
        <v>14.98756</v>
      </c>
      <c r="M1209" s="3">
        <f t="shared" si="79"/>
        <v>14.138949494949495</v>
      </c>
    </row>
    <row r="1210" spans="1:13" x14ac:dyDescent="0.2">
      <c r="A1210" s="1" t="s">
        <v>21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0</v>
      </c>
      <c r="G1210" s="2">
        <v>18.096260000000001</v>
      </c>
      <c r="H1210" s="3" t="str">
        <f t="shared" si="77"/>
        <v/>
      </c>
      <c r="I1210" s="2">
        <v>91.162409999999994</v>
      </c>
      <c r="J1210" s="3">
        <f t="shared" si="78"/>
        <v>-0.80149427817891161</v>
      </c>
      <c r="K1210" s="2">
        <v>0</v>
      </c>
      <c r="L1210" s="2">
        <v>18.096260000000001</v>
      </c>
      <c r="M1210" s="3" t="str">
        <f t="shared" si="79"/>
        <v/>
      </c>
    </row>
    <row r="1211" spans="1:13" x14ac:dyDescent="0.2">
      <c r="A1211" s="1" t="s">
        <v>20</v>
      </c>
      <c r="B1211" s="1" t="s">
        <v>53</v>
      </c>
      <c r="C1211" s="2">
        <v>0</v>
      </c>
      <c r="D1211" s="2">
        <v>112.52034999999999</v>
      </c>
      <c r="E1211" s="3" t="str">
        <f t="shared" si="76"/>
        <v/>
      </c>
      <c r="F1211" s="2">
        <v>110.29433</v>
      </c>
      <c r="G1211" s="2">
        <v>232.34362999999999</v>
      </c>
      <c r="H1211" s="3">
        <f t="shared" si="77"/>
        <v>1.1065781894681259</v>
      </c>
      <c r="I1211" s="2">
        <v>275.58688999999998</v>
      </c>
      <c r="J1211" s="3">
        <f t="shared" si="78"/>
        <v>-0.15691334228562182</v>
      </c>
      <c r="K1211" s="2">
        <v>110.29433</v>
      </c>
      <c r="L1211" s="2">
        <v>232.34362999999999</v>
      </c>
      <c r="M1211" s="3">
        <f t="shared" si="79"/>
        <v>1.1065781894681259</v>
      </c>
    </row>
    <row r="1212" spans="1:13" x14ac:dyDescent="0.2">
      <c r="A1212" s="1" t="s">
        <v>19</v>
      </c>
      <c r="B1212" s="1" t="s">
        <v>53</v>
      </c>
      <c r="C1212" s="2">
        <v>0</v>
      </c>
      <c r="D1212" s="2">
        <v>0</v>
      </c>
      <c r="E1212" s="3" t="str">
        <f t="shared" si="76"/>
        <v/>
      </c>
      <c r="F1212" s="2">
        <v>2.7781600000000002</v>
      </c>
      <c r="G1212" s="2">
        <v>3.5646599999999999</v>
      </c>
      <c r="H1212" s="3">
        <f t="shared" si="77"/>
        <v>0.28310104529616709</v>
      </c>
      <c r="I1212" s="2">
        <v>9.4600000000000004E-2</v>
      </c>
      <c r="J1212" s="3">
        <f t="shared" si="78"/>
        <v>36.681395348837206</v>
      </c>
      <c r="K1212" s="2">
        <v>2.7781600000000002</v>
      </c>
      <c r="L1212" s="2">
        <v>3.5646599999999999</v>
      </c>
      <c r="M1212" s="3">
        <f t="shared" si="79"/>
        <v>0.28310104529616709</v>
      </c>
    </row>
    <row r="1213" spans="1:13" x14ac:dyDescent="0.2">
      <c r="A1213" s="1" t="s">
        <v>18</v>
      </c>
      <c r="B1213" s="1" t="s">
        <v>53</v>
      </c>
      <c r="C1213" s="2">
        <v>0</v>
      </c>
      <c r="D1213" s="2">
        <v>0</v>
      </c>
      <c r="E1213" s="3" t="str">
        <f t="shared" si="76"/>
        <v/>
      </c>
      <c r="F1213" s="2">
        <v>0</v>
      </c>
      <c r="G1213" s="2">
        <v>0</v>
      </c>
      <c r="H1213" s="3" t="str">
        <f t="shared" si="77"/>
        <v/>
      </c>
      <c r="I1213" s="2">
        <v>0</v>
      </c>
      <c r="J1213" s="3" t="str">
        <f t="shared" si="78"/>
        <v/>
      </c>
      <c r="K1213" s="2">
        <v>0</v>
      </c>
      <c r="L1213" s="2">
        <v>0</v>
      </c>
      <c r="M1213" s="3" t="str">
        <f t="shared" si="79"/>
        <v/>
      </c>
    </row>
    <row r="1214" spans="1:13" x14ac:dyDescent="0.2">
      <c r="A1214" s="1" t="s">
        <v>17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512.17094999999995</v>
      </c>
      <c r="G1214" s="2">
        <v>401.23304000000002</v>
      </c>
      <c r="H1214" s="3">
        <f t="shared" si="77"/>
        <v>-0.21660328450881472</v>
      </c>
      <c r="I1214" s="2">
        <v>159.89846</v>
      </c>
      <c r="J1214" s="3">
        <f t="shared" si="78"/>
        <v>1.5092989638549366</v>
      </c>
      <c r="K1214" s="2">
        <v>512.17094999999995</v>
      </c>
      <c r="L1214" s="2">
        <v>401.23304000000002</v>
      </c>
      <c r="M1214" s="3">
        <f t="shared" si="79"/>
        <v>-0.21660328450881472</v>
      </c>
    </row>
    <row r="1215" spans="1:13" x14ac:dyDescent="0.2">
      <c r="A1215" s="1" t="s">
        <v>16</v>
      </c>
      <c r="B1215" s="1" t="s">
        <v>53</v>
      </c>
      <c r="C1215" s="2">
        <v>0</v>
      </c>
      <c r="D1215" s="2">
        <v>166.82149999999999</v>
      </c>
      <c r="E1215" s="3" t="str">
        <f t="shared" si="76"/>
        <v/>
      </c>
      <c r="F1215" s="2">
        <v>327.09822000000003</v>
      </c>
      <c r="G1215" s="2">
        <v>233.494</v>
      </c>
      <c r="H1215" s="3">
        <f t="shared" si="77"/>
        <v>-0.28616548264921782</v>
      </c>
      <c r="I1215" s="2">
        <v>558.47411999999997</v>
      </c>
      <c r="J1215" s="3">
        <f t="shared" si="78"/>
        <v>-0.58190721532449885</v>
      </c>
      <c r="K1215" s="2">
        <v>327.09822000000003</v>
      </c>
      <c r="L1215" s="2">
        <v>233.494</v>
      </c>
      <c r="M1215" s="3">
        <f t="shared" si="79"/>
        <v>-0.28616548264921782</v>
      </c>
    </row>
    <row r="1216" spans="1:13" x14ac:dyDescent="0.2">
      <c r="A1216" s="1" t="s">
        <v>14</v>
      </c>
      <c r="B1216" s="1" t="s">
        <v>53</v>
      </c>
      <c r="C1216" s="2">
        <v>0</v>
      </c>
      <c r="D1216" s="2">
        <v>0</v>
      </c>
      <c r="E1216" s="3" t="str">
        <f t="shared" si="76"/>
        <v/>
      </c>
      <c r="F1216" s="2">
        <v>0</v>
      </c>
      <c r="G1216" s="2">
        <v>24.405000000000001</v>
      </c>
      <c r="H1216" s="3" t="str">
        <f t="shared" si="77"/>
        <v/>
      </c>
      <c r="I1216" s="2">
        <v>0</v>
      </c>
      <c r="J1216" s="3" t="str">
        <f t="shared" si="78"/>
        <v/>
      </c>
      <c r="K1216" s="2">
        <v>0</v>
      </c>
      <c r="L1216" s="2">
        <v>24.405000000000001</v>
      </c>
      <c r="M1216" s="3" t="str">
        <f t="shared" si="79"/>
        <v/>
      </c>
    </row>
    <row r="1217" spans="1:13" x14ac:dyDescent="0.2">
      <c r="A1217" s="1" t="s">
        <v>13</v>
      </c>
      <c r="B1217" s="1" t="s">
        <v>53</v>
      </c>
      <c r="C1217" s="2">
        <v>381.90812</v>
      </c>
      <c r="D1217" s="2">
        <v>112.44643000000001</v>
      </c>
      <c r="E1217" s="3">
        <f t="shared" si="76"/>
        <v>-0.70556679967946212</v>
      </c>
      <c r="F1217" s="2">
        <v>10715.95829</v>
      </c>
      <c r="G1217" s="2">
        <v>10448.613139999999</v>
      </c>
      <c r="H1217" s="3">
        <f t="shared" si="77"/>
        <v>-2.4948319391041696E-2</v>
      </c>
      <c r="I1217" s="2">
        <v>8940.3314100000007</v>
      </c>
      <c r="J1217" s="3">
        <f t="shared" si="78"/>
        <v>0.16870534892173517</v>
      </c>
      <c r="K1217" s="2">
        <v>10715.95829</v>
      </c>
      <c r="L1217" s="2">
        <v>10448.613139999999</v>
      </c>
      <c r="M1217" s="3">
        <f t="shared" si="79"/>
        <v>-2.4948319391041696E-2</v>
      </c>
    </row>
    <row r="1218" spans="1:13" x14ac:dyDescent="0.2">
      <c r="A1218" s="1" t="s">
        <v>12</v>
      </c>
      <c r="B1218" s="1" t="s">
        <v>53</v>
      </c>
      <c r="C1218" s="2">
        <v>19.916</v>
      </c>
      <c r="D1218" s="2">
        <v>27.572980000000001</v>
      </c>
      <c r="E1218" s="3">
        <f t="shared" si="76"/>
        <v>0.38446374774051018</v>
      </c>
      <c r="F1218" s="2">
        <v>774.71357</v>
      </c>
      <c r="G1218" s="2">
        <v>660.03850999999997</v>
      </c>
      <c r="H1218" s="3">
        <f t="shared" si="77"/>
        <v>-0.14802252657069115</v>
      </c>
      <c r="I1218" s="2">
        <v>825.14910999999995</v>
      </c>
      <c r="J1218" s="3">
        <f t="shared" si="78"/>
        <v>-0.20009789503378361</v>
      </c>
      <c r="K1218" s="2">
        <v>774.71357</v>
      </c>
      <c r="L1218" s="2">
        <v>660.03850999999997</v>
      </c>
      <c r="M1218" s="3">
        <f t="shared" si="79"/>
        <v>-0.14802252657069115</v>
      </c>
    </row>
    <row r="1219" spans="1:13" x14ac:dyDescent="0.2">
      <c r="A1219" s="1" t="s">
        <v>11</v>
      </c>
      <c r="B1219" s="1" t="s">
        <v>53</v>
      </c>
      <c r="C1219" s="2">
        <v>0</v>
      </c>
      <c r="D1219" s="2">
        <v>0</v>
      </c>
      <c r="E1219" s="3" t="str">
        <f t="shared" si="76"/>
        <v/>
      </c>
      <c r="F1219" s="2">
        <v>0.76963000000000004</v>
      </c>
      <c r="G1219" s="2">
        <v>95.60754</v>
      </c>
      <c r="H1219" s="3">
        <f t="shared" si="77"/>
        <v>123.22532905422085</v>
      </c>
      <c r="I1219" s="2">
        <v>25.738939999999999</v>
      </c>
      <c r="J1219" s="3">
        <f t="shared" si="78"/>
        <v>2.7145096107298903</v>
      </c>
      <c r="K1219" s="2">
        <v>0.76963000000000004</v>
      </c>
      <c r="L1219" s="2">
        <v>95.60754</v>
      </c>
      <c r="M1219" s="3">
        <f t="shared" si="79"/>
        <v>123.22532905422085</v>
      </c>
    </row>
    <row r="1220" spans="1:13" x14ac:dyDescent="0.2">
      <c r="A1220" s="1" t="s">
        <v>10</v>
      </c>
      <c r="B1220" s="1" t="s">
        <v>53</v>
      </c>
      <c r="C1220" s="2">
        <v>73.37012</v>
      </c>
      <c r="D1220" s="2">
        <v>2.1705100000000002</v>
      </c>
      <c r="E1220" s="3">
        <f t="shared" si="76"/>
        <v>-0.97041697628407864</v>
      </c>
      <c r="F1220" s="2">
        <v>238.77772999999999</v>
      </c>
      <c r="G1220" s="2">
        <v>378.46474999999998</v>
      </c>
      <c r="H1220" s="3">
        <f t="shared" si="77"/>
        <v>0.5850085768048805</v>
      </c>
      <c r="I1220" s="2">
        <v>315.0213</v>
      </c>
      <c r="J1220" s="3">
        <f t="shared" si="78"/>
        <v>0.20139415969650298</v>
      </c>
      <c r="K1220" s="2">
        <v>238.77772999999999</v>
      </c>
      <c r="L1220" s="2">
        <v>378.46474999999998</v>
      </c>
      <c r="M1220" s="3">
        <f t="shared" si="79"/>
        <v>0.5850085768048805</v>
      </c>
    </row>
    <row r="1221" spans="1:13" x14ac:dyDescent="0.2">
      <c r="A1221" s="1" t="s">
        <v>27</v>
      </c>
      <c r="B1221" s="1" t="s">
        <v>53</v>
      </c>
      <c r="C1221" s="2">
        <v>1126.6868300000001</v>
      </c>
      <c r="D1221" s="2">
        <v>927.00293999999997</v>
      </c>
      <c r="E1221" s="3">
        <f t="shared" si="76"/>
        <v>-0.17723105008691731</v>
      </c>
      <c r="F1221" s="2">
        <v>12945.006719999999</v>
      </c>
      <c r="G1221" s="2">
        <v>13663.69866</v>
      </c>
      <c r="H1221" s="3">
        <f t="shared" si="77"/>
        <v>5.5518854145484742E-2</v>
      </c>
      <c r="I1221" s="2">
        <v>13967.78982</v>
      </c>
      <c r="J1221" s="3">
        <f t="shared" si="78"/>
        <v>-2.1770886011227231E-2</v>
      </c>
      <c r="K1221" s="2">
        <v>12945.006719999999</v>
      </c>
      <c r="L1221" s="2">
        <v>13663.69866</v>
      </c>
      <c r="M1221" s="3">
        <f t="shared" si="79"/>
        <v>5.5518854145484742E-2</v>
      </c>
    </row>
    <row r="1222" spans="1:13" x14ac:dyDescent="0.2">
      <c r="A1222" s="1" t="s">
        <v>9</v>
      </c>
      <c r="B1222" s="1" t="s">
        <v>53</v>
      </c>
      <c r="C1222" s="2">
        <v>0</v>
      </c>
      <c r="D1222" s="2">
        <v>0</v>
      </c>
      <c r="E1222" s="3" t="str">
        <f t="shared" si="76"/>
        <v/>
      </c>
      <c r="F1222" s="2">
        <v>97.852559999999997</v>
      </c>
      <c r="G1222" s="2">
        <v>201.54419999999999</v>
      </c>
      <c r="H1222" s="3">
        <f t="shared" si="77"/>
        <v>1.0596722252335553</v>
      </c>
      <c r="I1222" s="2">
        <v>50.191220000000001</v>
      </c>
      <c r="J1222" s="3">
        <f t="shared" si="78"/>
        <v>3.0155270184705607</v>
      </c>
      <c r="K1222" s="2">
        <v>97.852559999999997</v>
      </c>
      <c r="L1222" s="2">
        <v>201.54419999999999</v>
      </c>
      <c r="M1222" s="3">
        <f t="shared" si="79"/>
        <v>1.0596722252335553</v>
      </c>
    </row>
    <row r="1223" spans="1:13" x14ac:dyDescent="0.2">
      <c r="A1223" s="1" t="s">
        <v>8</v>
      </c>
      <c r="B1223" s="1" t="s">
        <v>53</v>
      </c>
      <c r="C1223" s="2">
        <v>0</v>
      </c>
      <c r="D1223" s="2">
        <v>0</v>
      </c>
      <c r="E1223" s="3" t="str">
        <f t="shared" si="76"/>
        <v/>
      </c>
      <c r="F1223" s="2">
        <v>178.36695</v>
      </c>
      <c r="G1223" s="2">
        <v>179.62900999999999</v>
      </c>
      <c r="H1223" s="3">
        <f t="shared" si="77"/>
        <v>7.0756381717576033E-3</v>
      </c>
      <c r="I1223" s="2">
        <v>491.22404</v>
      </c>
      <c r="J1223" s="3">
        <f t="shared" si="78"/>
        <v>-0.63432365810109781</v>
      </c>
      <c r="K1223" s="2">
        <v>178.36695</v>
      </c>
      <c r="L1223" s="2">
        <v>179.62900999999999</v>
      </c>
      <c r="M1223" s="3">
        <f t="shared" si="79"/>
        <v>7.0756381717576033E-3</v>
      </c>
    </row>
    <row r="1224" spans="1:13" x14ac:dyDescent="0.2">
      <c r="A1224" s="1" t="s">
        <v>7</v>
      </c>
      <c r="B1224" s="1" t="s">
        <v>53</v>
      </c>
      <c r="C1224" s="2">
        <v>0</v>
      </c>
      <c r="D1224" s="2">
        <v>0</v>
      </c>
      <c r="E1224" s="3" t="str">
        <f t="shared" si="76"/>
        <v/>
      </c>
      <c r="F1224" s="2">
        <v>239.82508999999999</v>
      </c>
      <c r="G1224" s="2">
        <v>325.99029000000002</v>
      </c>
      <c r="H1224" s="3">
        <f t="shared" si="77"/>
        <v>0.35928350949435695</v>
      </c>
      <c r="I1224" s="2">
        <v>318.84908000000001</v>
      </c>
      <c r="J1224" s="3">
        <f t="shared" si="78"/>
        <v>2.2396834264034826E-2</v>
      </c>
      <c r="K1224" s="2">
        <v>239.82508999999999</v>
      </c>
      <c r="L1224" s="2">
        <v>325.99029000000002</v>
      </c>
      <c r="M1224" s="3">
        <f t="shared" si="79"/>
        <v>0.35928350949435695</v>
      </c>
    </row>
    <row r="1225" spans="1:13" x14ac:dyDescent="0.2">
      <c r="A1225" s="1" t="s">
        <v>6</v>
      </c>
      <c r="B1225" s="1" t="s">
        <v>53</v>
      </c>
      <c r="C1225" s="2">
        <v>61.68862</v>
      </c>
      <c r="D1225" s="2">
        <v>0</v>
      </c>
      <c r="E1225" s="3">
        <f t="shared" si="76"/>
        <v>-1</v>
      </c>
      <c r="F1225" s="2">
        <v>206.82991999999999</v>
      </c>
      <c r="G1225" s="2">
        <v>180.61492000000001</v>
      </c>
      <c r="H1225" s="3">
        <f t="shared" si="77"/>
        <v>-0.12674665251526462</v>
      </c>
      <c r="I1225" s="2">
        <v>130.21955</v>
      </c>
      <c r="J1225" s="3">
        <f t="shared" si="78"/>
        <v>0.38700310360464329</v>
      </c>
      <c r="K1225" s="2">
        <v>206.82991999999999</v>
      </c>
      <c r="L1225" s="2">
        <v>180.61492000000001</v>
      </c>
      <c r="M1225" s="3">
        <f t="shared" si="79"/>
        <v>-0.12674665251526462</v>
      </c>
    </row>
    <row r="1226" spans="1:13" x14ac:dyDescent="0.2">
      <c r="A1226" s="1" t="s">
        <v>5</v>
      </c>
      <c r="B1226" s="1" t="s">
        <v>53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0</v>
      </c>
      <c r="M1226" s="3" t="str">
        <f t="shared" si="79"/>
        <v/>
      </c>
    </row>
    <row r="1227" spans="1:13" x14ac:dyDescent="0.2">
      <c r="A1227" s="1" t="s">
        <v>4</v>
      </c>
      <c r="B1227" s="1" t="s">
        <v>53</v>
      </c>
      <c r="C1227" s="2">
        <v>0</v>
      </c>
      <c r="D1227" s="2">
        <v>0</v>
      </c>
      <c r="E1227" s="3" t="str">
        <f t="shared" si="76"/>
        <v/>
      </c>
      <c r="F1227" s="2">
        <v>3.15645</v>
      </c>
      <c r="G1227" s="2">
        <v>3.0720000000000001</v>
      </c>
      <c r="H1227" s="3">
        <f t="shared" si="77"/>
        <v>-2.6754740293684298E-2</v>
      </c>
      <c r="I1227" s="2">
        <v>3.21902</v>
      </c>
      <c r="J1227" s="3">
        <f t="shared" si="78"/>
        <v>-4.5672285353927533E-2</v>
      </c>
      <c r="K1227" s="2">
        <v>3.15645</v>
      </c>
      <c r="L1227" s="2">
        <v>3.0720000000000001</v>
      </c>
      <c r="M1227" s="3">
        <f t="shared" si="79"/>
        <v>-2.6754740293684298E-2</v>
      </c>
    </row>
    <row r="1228" spans="1:13" x14ac:dyDescent="0.2">
      <c r="A1228" s="1" t="s">
        <v>3</v>
      </c>
      <c r="B1228" s="1" t="s">
        <v>53</v>
      </c>
      <c r="C1228" s="2">
        <v>0</v>
      </c>
      <c r="D1228" s="2">
        <v>36.505800000000001</v>
      </c>
      <c r="E1228" s="3" t="str">
        <f t="shared" si="76"/>
        <v/>
      </c>
      <c r="F1228" s="2">
        <v>1563.3033499999999</v>
      </c>
      <c r="G1228" s="2">
        <v>1639.3362400000001</v>
      </c>
      <c r="H1228" s="3">
        <f t="shared" si="77"/>
        <v>4.8636043669963547E-2</v>
      </c>
      <c r="I1228" s="2">
        <v>1754.5350800000001</v>
      </c>
      <c r="J1228" s="3">
        <f t="shared" si="78"/>
        <v>-6.5657758179448855E-2</v>
      </c>
      <c r="K1228" s="2">
        <v>1563.3033499999999</v>
      </c>
      <c r="L1228" s="2">
        <v>1639.3362400000001</v>
      </c>
      <c r="M1228" s="3">
        <f t="shared" si="79"/>
        <v>4.8636043669963547E-2</v>
      </c>
    </row>
    <row r="1229" spans="1:13" x14ac:dyDescent="0.2">
      <c r="A1229" s="1" t="s">
        <v>2</v>
      </c>
      <c r="B1229" s="1" t="s">
        <v>53</v>
      </c>
      <c r="C1229" s="2">
        <v>0</v>
      </c>
      <c r="D1229" s="2">
        <v>0</v>
      </c>
      <c r="E1229" s="3" t="str">
        <f t="shared" si="76"/>
        <v/>
      </c>
      <c r="F1229" s="2">
        <v>1455.75964</v>
      </c>
      <c r="G1229" s="2">
        <v>2381.3844899999999</v>
      </c>
      <c r="H1229" s="3">
        <f t="shared" si="77"/>
        <v>0.63583631841860933</v>
      </c>
      <c r="I1229" s="2">
        <v>1947.0577699999999</v>
      </c>
      <c r="J1229" s="3">
        <f t="shared" si="78"/>
        <v>0.22306822462694575</v>
      </c>
      <c r="K1229" s="2">
        <v>1455.75964</v>
      </c>
      <c r="L1229" s="2">
        <v>2381.3844899999999</v>
      </c>
      <c r="M1229" s="3">
        <f t="shared" si="79"/>
        <v>0.63583631841860933</v>
      </c>
    </row>
    <row r="1230" spans="1:13" x14ac:dyDescent="0.2">
      <c r="A1230" s="1" t="s">
        <v>25</v>
      </c>
      <c r="B1230" s="1" t="s">
        <v>53</v>
      </c>
      <c r="C1230" s="2">
        <v>0</v>
      </c>
      <c r="D1230" s="2">
        <v>9.1104500000000002</v>
      </c>
      <c r="E1230" s="3" t="str">
        <f t="shared" si="76"/>
        <v/>
      </c>
      <c r="F1230" s="2">
        <v>588.94831999999997</v>
      </c>
      <c r="G1230" s="2">
        <v>725.36279000000002</v>
      </c>
      <c r="H1230" s="3">
        <f t="shared" si="77"/>
        <v>0.23162383755505078</v>
      </c>
      <c r="I1230" s="2">
        <v>450.45936</v>
      </c>
      <c r="J1230" s="3">
        <f t="shared" si="78"/>
        <v>0.61027354387752086</v>
      </c>
      <c r="K1230" s="2">
        <v>588.94831999999997</v>
      </c>
      <c r="L1230" s="2">
        <v>725.36279000000002</v>
      </c>
      <c r="M1230" s="3">
        <f t="shared" si="79"/>
        <v>0.23162383755505078</v>
      </c>
    </row>
    <row r="1231" spans="1:13" x14ac:dyDescent="0.2">
      <c r="A1231" s="6" t="s">
        <v>0</v>
      </c>
      <c r="B1231" s="6" t="s">
        <v>53</v>
      </c>
      <c r="C1231" s="5">
        <v>1663.56969</v>
      </c>
      <c r="D1231" s="5">
        <v>1394.1509599999999</v>
      </c>
      <c r="E1231" s="4">
        <f t="shared" si="76"/>
        <v>-0.16195217526474659</v>
      </c>
      <c r="F1231" s="5">
        <v>29962.599880000002</v>
      </c>
      <c r="G1231" s="5">
        <v>31811.48069</v>
      </c>
      <c r="H1231" s="4">
        <f t="shared" si="77"/>
        <v>6.1706287752222977E-2</v>
      </c>
      <c r="I1231" s="5">
        <v>30313.325410000001</v>
      </c>
      <c r="J1231" s="4">
        <f t="shared" si="78"/>
        <v>4.9422333569044019E-2</v>
      </c>
      <c r="K1231" s="5">
        <v>29962.599880000002</v>
      </c>
      <c r="L1231" s="5">
        <v>31811.48069</v>
      </c>
      <c r="M1231" s="4">
        <f t="shared" si="79"/>
        <v>6.1706287752222977E-2</v>
      </c>
    </row>
    <row r="1232" spans="1:13" x14ac:dyDescent="0.2">
      <c r="A1232" s="1" t="s">
        <v>22</v>
      </c>
      <c r="B1232" s="1" t="s">
        <v>52</v>
      </c>
      <c r="C1232" s="2">
        <v>96.880350000000007</v>
      </c>
      <c r="D1232" s="2">
        <v>186.72004000000001</v>
      </c>
      <c r="E1232" s="3">
        <f t="shared" si="76"/>
        <v>0.92732623282223892</v>
      </c>
      <c r="F1232" s="2">
        <v>1303.3166900000001</v>
      </c>
      <c r="G1232" s="2">
        <v>4008.74235</v>
      </c>
      <c r="H1232" s="3">
        <f t="shared" si="77"/>
        <v>2.0758006712858097</v>
      </c>
      <c r="I1232" s="2">
        <v>1852.79027</v>
      </c>
      <c r="J1232" s="3">
        <f t="shared" si="78"/>
        <v>1.1636244613914126</v>
      </c>
      <c r="K1232" s="2">
        <v>1303.3166900000001</v>
      </c>
      <c r="L1232" s="2">
        <v>4008.74235</v>
      </c>
      <c r="M1232" s="3">
        <f t="shared" si="79"/>
        <v>2.0758006712858097</v>
      </c>
    </row>
    <row r="1233" spans="1:13" x14ac:dyDescent="0.2">
      <c r="A1233" s="1" t="s">
        <v>21</v>
      </c>
      <c r="B1233" s="1" t="s">
        <v>52</v>
      </c>
      <c r="C1233" s="2">
        <v>409.54437999999999</v>
      </c>
      <c r="D1233" s="2">
        <v>31.706669999999999</v>
      </c>
      <c r="E1233" s="3">
        <f t="shared" si="76"/>
        <v>-0.92258062483973047</v>
      </c>
      <c r="F1233" s="2">
        <v>3675.1421</v>
      </c>
      <c r="G1233" s="2">
        <v>1544.53646</v>
      </c>
      <c r="H1233" s="3">
        <f t="shared" si="77"/>
        <v>-0.57973422034484057</v>
      </c>
      <c r="I1233" s="2">
        <v>3172.72856</v>
      </c>
      <c r="J1233" s="3">
        <f t="shared" si="78"/>
        <v>-0.51318354823269219</v>
      </c>
      <c r="K1233" s="2">
        <v>3675.1421</v>
      </c>
      <c r="L1233" s="2">
        <v>1544.53646</v>
      </c>
      <c r="M1233" s="3">
        <f t="shared" si="79"/>
        <v>-0.57973422034484057</v>
      </c>
    </row>
    <row r="1234" spans="1:13" x14ac:dyDescent="0.2">
      <c r="A1234" s="1" t="s">
        <v>20</v>
      </c>
      <c r="B1234" s="1" t="s">
        <v>52</v>
      </c>
      <c r="C1234" s="2">
        <v>207.27455</v>
      </c>
      <c r="D1234" s="2">
        <v>197.96468999999999</v>
      </c>
      <c r="E1234" s="3">
        <f t="shared" si="76"/>
        <v>-4.4915596246620781E-2</v>
      </c>
      <c r="F1234" s="2">
        <v>2817.0713900000001</v>
      </c>
      <c r="G1234" s="2">
        <v>5460.4965400000001</v>
      </c>
      <c r="H1234" s="3">
        <f t="shared" si="77"/>
        <v>0.93835930441223225</v>
      </c>
      <c r="I1234" s="2">
        <v>5864.0380999999998</v>
      </c>
      <c r="J1234" s="3">
        <f t="shared" si="78"/>
        <v>-6.881632641506874E-2</v>
      </c>
      <c r="K1234" s="2">
        <v>2817.0713900000001</v>
      </c>
      <c r="L1234" s="2">
        <v>5460.4965400000001</v>
      </c>
      <c r="M1234" s="3">
        <f t="shared" si="79"/>
        <v>0.93835930441223225</v>
      </c>
    </row>
    <row r="1235" spans="1:13" x14ac:dyDescent="0.2">
      <c r="A1235" s="1" t="s">
        <v>19</v>
      </c>
      <c r="B1235" s="1" t="s">
        <v>52</v>
      </c>
      <c r="C1235" s="2">
        <v>0</v>
      </c>
      <c r="D1235" s="2">
        <v>86.321179999999998</v>
      </c>
      <c r="E1235" s="3" t="str">
        <f t="shared" si="76"/>
        <v/>
      </c>
      <c r="F1235" s="2">
        <v>316.53032000000002</v>
      </c>
      <c r="G1235" s="2">
        <v>387.60890999999998</v>
      </c>
      <c r="H1235" s="3">
        <f t="shared" si="77"/>
        <v>0.22455539172361116</v>
      </c>
      <c r="I1235" s="2">
        <v>748.60148000000004</v>
      </c>
      <c r="J1235" s="3">
        <f t="shared" si="78"/>
        <v>-0.48222262397878246</v>
      </c>
      <c r="K1235" s="2">
        <v>316.53032000000002</v>
      </c>
      <c r="L1235" s="2">
        <v>387.60890999999998</v>
      </c>
      <c r="M1235" s="3">
        <f t="shared" si="79"/>
        <v>0.22455539172361116</v>
      </c>
    </row>
    <row r="1236" spans="1:13" x14ac:dyDescent="0.2">
      <c r="A1236" s="1" t="s">
        <v>18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10.75141</v>
      </c>
      <c r="G1236" s="2">
        <v>0</v>
      </c>
      <c r="H1236" s="3">
        <f t="shared" si="77"/>
        <v>-1</v>
      </c>
      <c r="I1236" s="2">
        <v>29.487449999999999</v>
      </c>
      <c r="J1236" s="3">
        <f t="shared" si="78"/>
        <v>-1</v>
      </c>
      <c r="K1236" s="2">
        <v>10.75141</v>
      </c>
      <c r="L1236" s="2">
        <v>0</v>
      </c>
      <c r="M1236" s="3">
        <f t="shared" si="79"/>
        <v>-1</v>
      </c>
    </row>
    <row r="1237" spans="1:13" x14ac:dyDescent="0.2">
      <c r="A1237" s="1" t="s">
        <v>17</v>
      </c>
      <c r="B1237" s="1" t="s">
        <v>52</v>
      </c>
      <c r="C1237" s="2">
        <v>3255.5845899999999</v>
      </c>
      <c r="D1237" s="2">
        <v>16758.083259999999</v>
      </c>
      <c r="E1237" s="3">
        <f t="shared" si="76"/>
        <v>4.1474881996538757</v>
      </c>
      <c r="F1237" s="2">
        <v>76473.025529999999</v>
      </c>
      <c r="G1237" s="2">
        <v>133913.08373000001</v>
      </c>
      <c r="H1237" s="3">
        <f t="shared" si="77"/>
        <v>0.75111528283220008</v>
      </c>
      <c r="I1237" s="2">
        <v>279120.87925</v>
      </c>
      <c r="J1237" s="3">
        <f t="shared" si="78"/>
        <v>-0.52023265300028609</v>
      </c>
      <c r="K1237" s="2">
        <v>76473.025529999999</v>
      </c>
      <c r="L1237" s="2">
        <v>133913.08373000001</v>
      </c>
      <c r="M1237" s="3">
        <f t="shared" si="79"/>
        <v>0.75111528283220008</v>
      </c>
    </row>
    <row r="1238" spans="1:13" x14ac:dyDescent="0.2">
      <c r="A1238" s="1" t="s">
        <v>16</v>
      </c>
      <c r="B1238" s="1" t="s">
        <v>52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0</v>
      </c>
      <c r="M1238" s="3" t="str">
        <f t="shared" si="79"/>
        <v/>
      </c>
    </row>
    <row r="1239" spans="1:13" x14ac:dyDescent="0.2">
      <c r="A1239" s="1" t="s">
        <v>15</v>
      </c>
      <c r="B1239" s="1" t="s">
        <v>52</v>
      </c>
      <c r="C1239" s="2">
        <v>5.5368399999999998</v>
      </c>
      <c r="D1239" s="2">
        <v>9.2917100000000001</v>
      </c>
      <c r="E1239" s="3">
        <f t="shared" si="76"/>
        <v>0.67816118941490111</v>
      </c>
      <c r="F1239" s="2">
        <v>43.940860000000001</v>
      </c>
      <c r="G1239" s="2">
        <v>34.522860000000001</v>
      </c>
      <c r="H1239" s="3">
        <f t="shared" si="77"/>
        <v>-0.21433353830580459</v>
      </c>
      <c r="I1239" s="2">
        <v>19.539909999999999</v>
      </c>
      <c r="J1239" s="3">
        <f t="shared" si="78"/>
        <v>0.76678705275510506</v>
      </c>
      <c r="K1239" s="2">
        <v>43.940860000000001</v>
      </c>
      <c r="L1239" s="2">
        <v>34.522860000000001</v>
      </c>
      <c r="M1239" s="3">
        <f t="shared" si="79"/>
        <v>-0.21433353830580459</v>
      </c>
    </row>
    <row r="1240" spans="1:13" x14ac:dyDescent="0.2">
      <c r="A1240" s="1" t="s">
        <v>14</v>
      </c>
      <c r="B1240" s="1" t="s">
        <v>52</v>
      </c>
      <c r="C1240" s="2">
        <v>0</v>
      </c>
      <c r="D1240" s="2">
        <v>0</v>
      </c>
      <c r="E1240" s="3" t="str">
        <f t="shared" si="76"/>
        <v/>
      </c>
      <c r="F1240" s="2">
        <v>51.999490000000002</v>
      </c>
      <c r="G1240" s="2">
        <v>99.102109999999996</v>
      </c>
      <c r="H1240" s="3">
        <f t="shared" si="77"/>
        <v>0.90582849947182154</v>
      </c>
      <c r="I1240" s="2">
        <v>169.23678000000001</v>
      </c>
      <c r="J1240" s="3">
        <f t="shared" si="78"/>
        <v>-0.41441742155576355</v>
      </c>
      <c r="K1240" s="2">
        <v>51.999490000000002</v>
      </c>
      <c r="L1240" s="2">
        <v>99.102109999999996</v>
      </c>
      <c r="M1240" s="3">
        <f t="shared" si="79"/>
        <v>0.90582849947182154</v>
      </c>
    </row>
    <row r="1241" spans="1:13" x14ac:dyDescent="0.2">
      <c r="A1241" s="1" t="s">
        <v>13</v>
      </c>
      <c r="B1241" s="1" t="s">
        <v>52</v>
      </c>
      <c r="C1241" s="2">
        <v>0</v>
      </c>
      <c r="D1241" s="2">
        <v>1.2E-4</v>
      </c>
      <c r="E1241" s="3" t="str">
        <f t="shared" si="76"/>
        <v/>
      </c>
      <c r="F1241" s="2">
        <v>150.34401</v>
      </c>
      <c r="G1241" s="2">
        <v>416.49065000000002</v>
      </c>
      <c r="H1241" s="3">
        <f t="shared" si="77"/>
        <v>1.7702510395991169</v>
      </c>
      <c r="I1241" s="2">
        <v>58.658340000000003</v>
      </c>
      <c r="J1241" s="3">
        <f t="shared" si="78"/>
        <v>6.1002801988600428</v>
      </c>
      <c r="K1241" s="2">
        <v>150.34401</v>
      </c>
      <c r="L1241" s="2">
        <v>416.49065000000002</v>
      </c>
      <c r="M1241" s="3">
        <f t="shared" si="79"/>
        <v>1.7702510395991169</v>
      </c>
    </row>
    <row r="1242" spans="1:13" x14ac:dyDescent="0.2">
      <c r="A1242" s="1" t="s">
        <v>12</v>
      </c>
      <c r="B1242" s="1" t="s">
        <v>52</v>
      </c>
      <c r="C1242" s="2">
        <v>123.97001</v>
      </c>
      <c r="D1242" s="2">
        <v>288.803</v>
      </c>
      <c r="E1242" s="3">
        <f t="shared" si="76"/>
        <v>1.3296198814535871</v>
      </c>
      <c r="F1242" s="2">
        <v>2869.0013100000001</v>
      </c>
      <c r="G1242" s="2">
        <v>4708.1724199999999</v>
      </c>
      <c r="H1242" s="3">
        <f t="shared" si="77"/>
        <v>0.64104924023196053</v>
      </c>
      <c r="I1242" s="2">
        <v>4451.3025600000001</v>
      </c>
      <c r="J1242" s="3">
        <f t="shared" si="78"/>
        <v>5.7706672718288443E-2</v>
      </c>
      <c r="K1242" s="2">
        <v>2869.0013100000001</v>
      </c>
      <c r="L1242" s="2">
        <v>4708.1724199999999</v>
      </c>
      <c r="M1242" s="3">
        <f t="shared" si="79"/>
        <v>0.64104924023196053</v>
      </c>
    </row>
    <row r="1243" spans="1:13" x14ac:dyDescent="0.2">
      <c r="A1243" s="1" t="s">
        <v>11</v>
      </c>
      <c r="B1243" s="1" t="s">
        <v>52</v>
      </c>
      <c r="C1243" s="2">
        <v>826.45666000000006</v>
      </c>
      <c r="D1243" s="2">
        <v>1956.22237</v>
      </c>
      <c r="E1243" s="3">
        <f t="shared" si="76"/>
        <v>1.3669993415020696</v>
      </c>
      <c r="F1243" s="2">
        <v>27972.947359999998</v>
      </c>
      <c r="G1243" s="2">
        <v>42154.118439999998</v>
      </c>
      <c r="H1243" s="3">
        <f t="shared" si="77"/>
        <v>0.50696020328120328</v>
      </c>
      <c r="I1243" s="2">
        <v>35296.609909999999</v>
      </c>
      <c r="J1243" s="3">
        <f t="shared" si="78"/>
        <v>0.19428235593971799</v>
      </c>
      <c r="K1243" s="2">
        <v>27972.947359999998</v>
      </c>
      <c r="L1243" s="2">
        <v>42154.118439999998</v>
      </c>
      <c r="M1243" s="3">
        <f t="shared" si="79"/>
        <v>0.50696020328120328</v>
      </c>
    </row>
    <row r="1244" spans="1:13" x14ac:dyDescent="0.2">
      <c r="A1244" s="1" t="s">
        <v>10</v>
      </c>
      <c r="B1244" s="1" t="s">
        <v>52</v>
      </c>
      <c r="C1244" s="2">
        <v>592.94547999999998</v>
      </c>
      <c r="D1244" s="2">
        <v>1022.6015599999999</v>
      </c>
      <c r="E1244" s="3">
        <f t="shared" ref="E1244:E1304" si="80">IF(C1244=0,"",(D1244/C1244-1))</f>
        <v>0.72461312969280067</v>
      </c>
      <c r="F1244" s="2">
        <v>8861.9218199999996</v>
      </c>
      <c r="G1244" s="2">
        <v>12213.076419999999</v>
      </c>
      <c r="H1244" s="3">
        <f t="shared" ref="H1244:H1304" si="81">IF(F1244=0,"",(G1244/F1244-1))</f>
        <v>0.37815212863162007</v>
      </c>
      <c r="I1244" s="2">
        <v>11297.420990000001</v>
      </c>
      <c r="J1244" s="3">
        <f t="shared" ref="J1244:J1304" si="82">IF(I1244=0,"",(G1244/I1244-1))</f>
        <v>8.104995209176491E-2</v>
      </c>
      <c r="K1244" s="2">
        <v>8861.9218199999996</v>
      </c>
      <c r="L1244" s="2">
        <v>12213.076419999999</v>
      </c>
      <c r="M1244" s="3">
        <f t="shared" ref="M1244:M1304" si="83">IF(K1244=0,"",(L1244/K1244-1))</f>
        <v>0.37815212863162007</v>
      </c>
    </row>
    <row r="1245" spans="1:13" x14ac:dyDescent="0.2">
      <c r="A1245" s="1" t="s">
        <v>27</v>
      </c>
      <c r="B1245" s="1" t="s">
        <v>52</v>
      </c>
      <c r="C1245" s="2">
        <v>214.23</v>
      </c>
      <c r="D1245" s="2">
        <v>1216.06638</v>
      </c>
      <c r="E1245" s="3">
        <f t="shared" si="80"/>
        <v>4.6764523176025765</v>
      </c>
      <c r="F1245" s="2">
        <v>15696.509029999999</v>
      </c>
      <c r="G1245" s="2">
        <v>20259.284950000001</v>
      </c>
      <c r="H1245" s="3">
        <f t="shared" si="81"/>
        <v>0.29068730577476698</v>
      </c>
      <c r="I1245" s="2">
        <v>19882.40825</v>
      </c>
      <c r="J1245" s="3">
        <f t="shared" si="82"/>
        <v>1.8955284252349047E-2</v>
      </c>
      <c r="K1245" s="2">
        <v>15696.509029999999</v>
      </c>
      <c r="L1245" s="2">
        <v>20259.284950000001</v>
      </c>
      <c r="M1245" s="3">
        <f t="shared" si="83"/>
        <v>0.29068730577476698</v>
      </c>
    </row>
    <row r="1246" spans="1:13" x14ac:dyDescent="0.2">
      <c r="A1246" s="1" t="s">
        <v>9</v>
      </c>
      <c r="B1246" s="1" t="s">
        <v>52</v>
      </c>
      <c r="C1246" s="2">
        <v>82.193690000000004</v>
      </c>
      <c r="D1246" s="2">
        <v>381.40652</v>
      </c>
      <c r="E1246" s="3">
        <f t="shared" si="80"/>
        <v>3.6403382060107043</v>
      </c>
      <c r="F1246" s="2">
        <v>3017.3331600000001</v>
      </c>
      <c r="G1246" s="2">
        <v>3245.95145</v>
      </c>
      <c r="H1246" s="3">
        <f t="shared" si="81"/>
        <v>7.5768328479842051E-2</v>
      </c>
      <c r="I1246" s="2">
        <v>6563.6392100000003</v>
      </c>
      <c r="J1246" s="3">
        <f t="shared" si="82"/>
        <v>-0.50546467498477876</v>
      </c>
      <c r="K1246" s="2">
        <v>3017.3331600000001</v>
      </c>
      <c r="L1246" s="2">
        <v>3245.95145</v>
      </c>
      <c r="M1246" s="3">
        <f t="shared" si="83"/>
        <v>7.5768328479842051E-2</v>
      </c>
    </row>
    <row r="1247" spans="1:13" x14ac:dyDescent="0.2">
      <c r="A1247" s="1" t="s">
        <v>8</v>
      </c>
      <c r="B1247" s="1" t="s">
        <v>52</v>
      </c>
      <c r="C1247" s="2">
        <v>90.803970000000007</v>
      </c>
      <c r="D1247" s="2">
        <v>516.08028999999999</v>
      </c>
      <c r="E1247" s="3">
        <f t="shared" si="80"/>
        <v>4.6834551396816675</v>
      </c>
      <c r="F1247" s="2">
        <v>2638.74143</v>
      </c>
      <c r="G1247" s="2">
        <v>7501.5411199999999</v>
      </c>
      <c r="H1247" s="3">
        <f t="shared" si="81"/>
        <v>1.8428481224854227</v>
      </c>
      <c r="I1247" s="2">
        <v>4121.7000699999999</v>
      </c>
      <c r="J1247" s="3">
        <f t="shared" si="82"/>
        <v>0.82001140126627403</v>
      </c>
      <c r="K1247" s="2">
        <v>2638.74143</v>
      </c>
      <c r="L1247" s="2">
        <v>7501.5411199999999</v>
      </c>
      <c r="M1247" s="3">
        <f t="shared" si="83"/>
        <v>1.8428481224854227</v>
      </c>
    </row>
    <row r="1248" spans="1:13" x14ac:dyDescent="0.2">
      <c r="A1248" s="1" t="s">
        <v>7</v>
      </c>
      <c r="B1248" s="1" t="s">
        <v>52</v>
      </c>
      <c r="C1248" s="2">
        <v>99.76088</v>
      </c>
      <c r="D1248" s="2">
        <v>278.20850000000002</v>
      </c>
      <c r="E1248" s="3">
        <f t="shared" si="80"/>
        <v>1.7887534672909862</v>
      </c>
      <c r="F1248" s="2">
        <v>5943.7593200000001</v>
      </c>
      <c r="G1248" s="2">
        <v>8175.6546099999996</v>
      </c>
      <c r="H1248" s="3">
        <f t="shared" si="81"/>
        <v>0.37550229910722543</v>
      </c>
      <c r="I1248" s="2">
        <v>6776.9477999999999</v>
      </c>
      <c r="J1248" s="3">
        <f t="shared" si="82"/>
        <v>0.206391852391131</v>
      </c>
      <c r="K1248" s="2">
        <v>5943.7593200000001</v>
      </c>
      <c r="L1248" s="2">
        <v>8175.6546099999996</v>
      </c>
      <c r="M1248" s="3">
        <f t="shared" si="83"/>
        <v>0.37550229910722543</v>
      </c>
    </row>
    <row r="1249" spans="1:13" x14ac:dyDescent="0.2">
      <c r="A1249" s="1" t="s">
        <v>6</v>
      </c>
      <c r="B1249" s="1" t="s">
        <v>52</v>
      </c>
      <c r="C1249" s="2">
        <v>14.45209</v>
      </c>
      <c r="D1249" s="2">
        <v>314.11880000000002</v>
      </c>
      <c r="E1249" s="3">
        <f t="shared" si="80"/>
        <v>20.735181555055359</v>
      </c>
      <c r="F1249" s="2">
        <v>1836.5984800000001</v>
      </c>
      <c r="G1249" s="2">
        <v>3301.0125200000002</v>
      </c>
      <c r="H1249" s="3">
        <f t="shared" si="81"/>
        <v>0.79735122071972975</v>
      </c>
      <c r="I1249" s="2">
        <v>2283.3127300000001</v>
      </c>
      <c r="J1249" s="3">
        <f t="shared" si="82"/>
        <v>0.44571195904469918</v>
      </c>
      <c r="K1249" s="2">
        <v>1836.5984800000001</v>
      </c>
      <c r="L1249" s="2">
        <v>3301.0125200000002</v>
      </c>
      <c r="M1249" s="3">
        <f t="shared" si="83"/>
        <v>0.79735122071972975</v>
      </c>
    </row>
    <row r="1250" spans="1:13" x14ac:dyDescent="0.2">
      <c r="A1250" s="1" t="s">
        <v>5</v>
      </c>
      <c r="B1250" s="1" t="s">
        <v>52</v>
      </c>
      <c r="C1250" s="2">
        <v>0</v>
      </c>
      <c r="D1250" s="2">
        <v>0</v>
      </c>
      <c r="E1250" s="3" t="str">
        <f t="shared" si="80"/>
        <v/>
      </c>
      <c r="F1250" s="2">
        <v>0</v>
      </c>
      <c r="G1250" s="2">
        <v>0</v>
      </c>
      <c r="H1250" s="3" t="str">
        <f t="shared" si="81"/>
        <v/>
      </c>
      <c r="I1250" s="2">
        <v>0</v>
      </c>
      <c r="J1250" s="3" t="str">
        <f t="shared" si="82"/>
        <v/>
      </c>
      <c r="K1250" s="2">
        <v>0</v>
      </c>
      <c r="L1250" s="2">
        <v>0</v>
      </c>
      <c r="M1250" s="3" t="str">
        <f t="shared" si="83"/>
        <v/>
      </c>
    </row>
    <row r="1251" spans="1:13" x14ac:dyDescent="0.2">
      <c r="A1251" s="1" t="s">
        <v>4</v>
      </c>
      <c r="B1251" s="1" t="s">
        <v>52</v>
      </c>
      <c r="C1251" s="2">
        <v>1583.67543</v>
      </c>
      <c r="D1251" s="2">
        <v>2471.1950499999998</v>
      </c>
      <c r="E1251" s="3">
        <f t="shared" si="80"/>
        <v>0.56041762294689379</v>
      </c>
      <c r="F1251" s="2">
        <v>32011.01382</v>
      </c>
      <c r="G1251" s="2">
        <v>37275.803599999999</v>
      </c>
      <c r="H1251" s="3">
        <f t="shared" si="81"/>
        <v>0.16446807369501792</v>
      </c>
      <c r="I1251" s="2">
        <v>38035.955739999998</v>
      </c>
      <c r="J1251" s="3">
        <f t="shared" si="82"/>
        <v>-1.9985093714908198E-2</v>
      </c>
      <c r="K1251" s="2">
        <v>32011.01382</v>
      </c>
      <c r="L1251" s="2">
        <v>37275.803599999999</v>
      </c>
      <c r="M1251" s="3">
        <f t="shared" si="83"/>
        <v>0.16446807369501792</v>
      </c>
    </row>
    <row r="1252" spans="1:13" x14ac:dyDescent="0.2">
      <c r="A1252" s="1" t="s">
        <v>3</v>
      </c>
      <c r="B1252" s="1" t="s">
        <v>52</v>
      </c>
      <c r="C1252" s="2">
        <v>20.007000000000001</v>
      </c>
      <c r="D1252" s="2">
        <v>299.60624999999999</v>
      </c>
      <c r="E1252" s="3">
        <f t="shared" si="80"/>
        <v>13.975071225071224</v>
      </c>
      <c r="F1252" s="2">
        <v>3408.0301199999999</v>
      </c>
      <c r="G1252" s="2">
        <v>5850.9037600000001</v>
      </c>
      <c r="H1252" s="3">
        <f t="shared" si="81"/>
        <v>0.71679931044740886</v>
      </c>
      <c r="I1252" s="2">
        <v>7498.4421300000004</v>
      </c>
      <c r="J1252" s="3">
        <f t="shared" si="82"/>
        <v>-0.21971742149058904</v>
      </c>
      <c r="K1252" s="2">
        <v>3408.0301199999999</v>
      </c>
      <c r="L1252" s="2">
        <v>5850.9037600000001</v>
      </c>
      <c r="M1252" s="3">
        <f t="shared" si="83"/>
        <v>0.71679931044740886</v>
      </c>
    </row>
    <row r="1253" spans="1:13" x14ac:dyDescent="0.2">
      <c r="A1253" s="1" t="s">
        <v>26</v>
      </c>
      <c r="B1253" s="1" t="s">
        <v>52</v>
      </c>
      <c r="C1253" s="2">
        <v>0</v>
      </c>
      <c r="D1253" s="2">
        <v>0</v>
      </c>
      <c r="E1253" s="3" t="str">
        <f t="shared" si="80"/>
        <v/>
      </c>
      <c r="F1253" s="2">
        <v>70.151669999999996</v>
      </c>
      <c r="G1253" s="2">
        <v>179.76632000000001</v>
      </c>
      <c r="H1253" s="3">
        <f t="shared" si="81"/>
        <v>1.5625379980262766</v>
      </c>
      <c r="I1253" s="2">
        <v>105.22172999999999</v>
      </c>
      <c r="J1253" s="3">
        <f t="shared" si="82"/>
        <v>0.70845242707946365</v>
      </c>
      <c r="K1253" s="2">
        <v>70.151669999999996</v>
      </c>
      <c r="L1253" s="2">
        <v>179.76632000000001</v>
      </c>
      <c r="M1253" s="3">
        <f t="shared" si="83"/>
        <v>1.5625379980262766</v>
      </c>
    </row>
    <row r="1254" spans="1:13" x14ac:dyDescent="0.2">
      <c r="A1254" s="1" t="s">
        <v>2</v>
      </c>
      <c r="B1254" s="1" t="s">
        <v>52</v>
      </c>
      <c r="C1254" s="2">
        <v>0</v>
      </c>
      <c r="D1254" s="2">
        <v>0</v>
      </c>
      <c r="E1254" s="3" t="str">
        <f t="shared" si="80"/>
        <v/>
      </c>
      <c r="F1254" s="2">
        <v>129.16905</v>
      </c>
      <c r="G1254" s="2">
        <v>19.769919999999999</v>
      </c>
      <c r="H1254" s="3">
        <f t="shared" si="81"/>
        <v>-0.84694537894333044</v>
      </c>
      <c r="I1254" s="2">
        <v>223.98966999999999</v>
      </c>
      <c r="J1254" s="3">
        <f t="shared" si="82"/>
        <v>-0.91173735824513691</v>
      </c>
      <c r="K1254" s="2">
        <v>129.16905</v>
      </c>
      <c r="L1254" s="2">
        <v>19.769919999999999</v>
      </c>
      <c r="M1254" s="3">
        <f t="shared" si="83"/>
        <v>-0.84694537894333044</v>
      </c>
    </row>
    <row r="1255" spans="1:13" x14ac:dyDescent="0.2">
      <c r="A1255" s="1" t="s">
        <v>25</v>
      </c>
      <c r="B1255" s="1" t="s">
        <v>52</v>
      </c>
      <c r="C1255" s="2">
        <v>43.286990000000003</v>
      </c>
      <c r="D1255" s="2">
        <v>56.903019999999998</v>
      </c>
      <c r="E1255" s="3">
        <f t="shared" si="80"/>
        <v>0.3145524787008751</v>
      </c>
      <c r="F1255" s="2">
        <v>2036.64177</v>
      </c>
      <c r="G1255" s="2">
        <v>2903.0803099999998</v>
      </c>
      <c r="H1255" s="3">
        <f t="shared" si="81"/>
        <v>0.42542510556483371</v>
      </c>
      <c r="I1255" s="2">
        <v>3483.6396599999998</v>
      </c>
      <c r="J1255" s="3">
        <f t="shared" si="82"/>
        <v>-0.16665310039557879</v>
      </c>
      <c r="K1255" s="2">
        <v>2036.64177</v>
      </c>
      <c r="L1255" s="2">
        <v>2903.0803099999998</v>
      </c>
      <c r="M1255" s="3">
        <f t="shared" si="83"/>
        <v>0.42542510556483371</v>
      </c>
    </row>
    <row r="1256" spans="1:13" x14ac:dyDescent="0.2">
      <c r="A1256" s="1" t="s">
        <v>29</v>
      </c>
      <c r="B1256" s="1" t="s">
        <v>52</v>
      </c>
      <c r="C1256" s="2">
        <v>26.682939999999999</v>
      </c>
      <c r="D1256" s="2">
        <v>24.884550000000001</v>
      </c>
      <c r="E1256" s="3">
        <f t="shared" si="80"/>
        <v>-6.7398495068384467E-2</v>
      </c>
      <c r="F1256" s="2">
        <v>1064.48101</v>
      </c>
      <c r="G1256" s="2">
        <v>1053.62319</v>
      </c>
      <c r="H1256" s="3">
        <f t="shared" si="81"/>
        <v>-1.0200106810735798E-2</v>
      </c>
      <c r="I1256" s="2">
        <v>1366.2191700000001</v>
      </c>
      <c r="J1256" s="3">
        <f t="shared" si="82"/>
        <v>-0.22880368455084699</v>
      </c>
      <c r="K1256" s="2">
        <v>1064.48101</v>
      </c>
      <c r="L1256" s="2">
        <v>1053.62319</v>
      </c>
      <c r="M1256" s="3">
        <f t="shared" si="83"/>
        <v>-1.0200106810735798E-2</v>
      </c>
    </row>
    <row r="1257" spans="1:13" x14ac:dyDescent="0.2">
      <c r="A1257" s="6" t="s">
        <v>0</v>
      </c>
      <c r="B1257" s="6" t="s">
        <v>52</v>
      </c>
      <c r="C1257" s="5">
        <v>7693.2858500000002</v>
      </c>
      <c r="D1257" s="5">
        <v>26096.183959999998</v>
      </c>
      <c r="E1257" s="4">
        <f t="shared" si="80"/>
        <v>2.3920725771550524</v>
      </c>
      <c r="F1257" s="5">
        <v>192407.56471999999</v>
      </c>
      <c r="G1257" s="5">
        <v>294772.03256000002</v>
      </c>
      <c r="H1257" s="4">
        <f t="shared" si="81"/>
        <v>0.53201893589249116</v>
      </c>
      <c r="I1257" s="5">
        <v>432450.76127999998</v>
      </c>
      <c r="J1257" s="4">
        <f t="shared" si="82"/>
        <v>-0.3183685659668819</v>
      </c>
      <c r="K1257" s="5">
        <v>192407.56471999999</v>
      </c>
      <c r="L1257" s="5">
        <v>294772.03256000002</v>
      </c>
      <c r="M1257" s="4">
        <f t="shared" si="83"/>
        <v>0.53201893589249116</v>
      </c>
    </row>
    <row r="1258" spans="1:13" x14ac:dyDescent="0.2">
      <c r="A1258" s="1" t="s">
        <v>22</v>
      </c>
      <c r="B1258" s="1" t="s">
        <v>51</v>
      </c>
      <c r="C1258" s="2">
        <v>400.68356999999997</v>
      </c>
      <c r="D1258" s="2">
        <v>154.63564</v>
      </c>
      <c r="E1258" s="3">
        <f t="shared" si="80"/>
        <v>-0.61407042469947037</v>
      </c>
      <c r="F1258" s="2">
        <v>5023.6368599999996</v>
      </c>
      <c r="G1258" s="2">
        <v>4621.2975699999997</v>
      </c>
      <c r="H1258" s="3">
        <f t="shared" si="81"/>
        <v>-8.0089246339354214E-2</v>
      </c>
      <c r="I1258" s="2">
        <v>8365.5132200000007</v>
      </c>
      <c r="J1258" s="3">
        <f t="shared" si="82"/>
        <v>-0.4475775187406853</v>
      </c>
      <c r="K1258" s="2">
        <v>5023.6368599999996</v>
      </c>
      <c r="L1258" s="2">
        <v>4621.2975699999997</v>
      </c>
      <c r="M1258" s="3">
        <f t="shared" si="83"/>
        <v>-8.0089246339354214E-2</v>
      </c>
    </row>
    <row r="1259" spans="1:13" x14ac:dyDescent="0.2">
      <c r="A1259" s="1" t="s">
        <v>21</v>
      </c>
      <c r="B1259" s="1" t="s">
        <v>51</v>
      </c>
      <c r="C1259" s="2">
        <v>4.97471</v>
      </c>
      <c r="D1259" s="2">
        <v>2.5352199999999998</v>
      </c>
      <c r="E1259" s="3">
        <f t="shared" si="80"/>
        <v>-0.49037833361140648</v>
      </c>
      <c r="F1259" s="2">
        <v>544.9778</v>
      </c>
      <c r="G1259" s="2">
        <v>680.73208999999997</v>
      </c>
      <c r="H1259" s="3">
        <f t="shared" si="81"/>
        <v>0.24910058721658013</v>
      </c>
      <c r="I1259" s="2">
        <v>917.62114999999994</v>
      </c>
      <c r="J1259" s="3">
        <f t="shared" si="82"/>
        <v>-0.2581556233746356</v>
      </c>
      <c r="K1259" s="2">
        <v>544.9778</v>
      </c>
      <c r="L1259" s="2">
        <v>680.73208999999997</v>
      </c>
      <c r="M1259" s="3">
        <f t="shared" si="83"/>
        <v>0.24910058721658013</v>
      </c>
    </row>
    <row r="1260" spans="1:13" x14ac:dyDescent="0.2">
      <c r="A1260" s="1" t="s">
        <v>20</v>
      </c>
      <c r="B1260" s="1" t="s">
        <v>51</v>
      </c>
      <c r="C1260" s="2">
        <v>4.6922600000000001</v>
      </c>
      <c r="D1260" s="2">
        <v>14.94932</v>
      </c>
      <c r="E1260" s="3">
        <f t="shared" si="80"/>
        <v>2.1859530375554637</v>
      </c>
      <c r="F1260" s="2">
        <v>1367.1663000000001</v>
      </c>
      <c r="G1260" s="2">
        <v>337.42586999999997</v>
      </c>
      <c r="H1260" s="3">
        <f t="shared" si="81"/>
        <v>-0.75319325088688927</v>
      </c>
      <c r="I1260" s="2">
        <v>282.22147000000001</v>
      </c>
      <c r="J1260" s="3">
        <f t="shared" si="82"/>
        <v>0.19560666309334995</v>
      </c>
      <c r="K1260" s="2">
        <v>1367.1663000000001</v>
      </c>
      <c r="L1260" s="2">
        <v>337.42586999999997</v>
      </c>
      <c r="M1260" s="3">
        <f t="shared" si="83"/>
        <v>-0.75319325088688927</v>
      </c>
    </row>
    <row r="1261" spans="1:13" x14ac:dyDescent="0.2">
      <c r="A1261" s="1" t="s">
        <v>19</v>
      </c>
      <c r="B1261" s="1" t="s">
        <v>51</v>
      </c>
      <c r="C1261" s="2">
        <v>16.164680000000001</v>
      </c>
      <c r="D1261" s="2">
        <v>23.302530000000001</v>
      </c>
      <c r="E1261" s="3">
        <f t="shared" si="80"/>
        <v>0.44157075797355727</v>
      </c>
      <c r="F1261" s="2">
        <v>1542.36518</v>
      </c>
      <c r="G1261" s="2">
        <v>464.66099000000003</v>
      </c>
      <c r="H1261" s="3">
        <f t="shared" si="81"/>
        <v>-0.6987347769352521</v>
      </c>
      <c r="I1261" s="2">
        <v>841.49190999999996</v>
      </c>
      <c r="J1261" s="3">
        <f t="shared" si="82"/>
        <v>-0.44781288509357142</v>
      </c>
      <c r="K1261" s="2">
        <v>1542.36518</v>
      </c>
      <c r="L1261" s="2">
        <v>464.66099000000003</v>
      </c>
      <c r="M1261" s="3">
        <f t="shared" si="83"/>
        <v>-0.6987347769352521</v>
      </c>
    </row>
    <row r="1262" spans="1:13" x14ac:dyDescent="0.2">
      <c r="A1262" s="1" t="s">
        <v>18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4.1806400000000004</v>
      </c>
      <c r="G1262" s="2">
        <v>9.3608200000000004</v>
      </c>
      <c r="H1262" s="3">
        <f t="shared" si="81"/>
        <v>1.2390877951701174</v>
      </c>
      <c r="I1262" s="2">
        <v>5.4081999999999999</v>
      </c>
      <c r="J1262" s="3">
        <f t="shared" si="82"/>
        <v>0.73085684701009579</v>
      </c>
      <c r="K1262" s="2">
        <v>4.1806400000000004</v>
      </c>
      <c r="L1262" s="2">
        <v>9.3608200000000004</v>
      </c>
      <c r="M1262" s="3">
        <f t="shared" si="83"/>
        <v>1.2390877951701174</v>
      </c>
    </row>
    <row r="1263" spans="1:13" x14ac:dyDescent="0.2">
      <c r="A1263" s="1" t="s">
        <v>17</v>
      </c>
      <c r="B1263" s="1" t="s">
        <v>51</v>
      </c>
      <c r="C1263" s="2">
        <v>0.5323</v>
      </c>
      <c r="D1263" s="2">
        <v>332.39150999999998</v>
      </c>
      <c r="E1263" s="3">
        <f t="shared" si="80"/>
        <v>623.44394138643622</v>
      </c>
      <c r="F1263" s="2">
        <v>578.45861000000002</v>
      </c>
      <c r="G1263" s="2">
        <v>1850.4193600000001</v>
      </c>
      <c r="H1263" s="3">
        <f t="shared" si="81"/>
        <v>2.1988794496463626</v>
      </c>
      <c r="I1263" s="2">
        <v>1847.7868599999999</v>
      </c>
      <c r="J1263" s="3">
        <f t="shared" si="82"/>
        <v>1.424677302878985E-3</v>
      </c>
      <c r="K1263" s="2">
        <v>578.45861000000002</v>
      </c>
      <c r="L1263" s="2">
        <v>1850.4193600000001</v>
      </c>
      <c r="M1263" s="3">
        <f t="shared" si="83"/>
        <v>2.1988794496463626</v>
      </c>
    </row>
    <row r="1264" spans="1:13" x14ac:dyDescent="0.2">
      <c r="A1264" s="1" t="s">
        <v>16</v>
      </c>
      <c r="B1264" s="1" t="s">
        <v>51</v>
      </c>
      <c r="C1264" s="2">
        <v>0</v>
      </c>
      <c r="D1264" s="2">
        <v>0</v>
      </c>
      <c r="E1264" s="3" t="str">
        <f t="shared" si="80"/>
        <v/>
      </c>
      <c r="F1264" s="2">
        <v>0</v>
      </c>
      <c r="G1264" s="2">
        <v>0</v>
      </c>
      <c r="H1264" s="3" t="str">
        <f t="shared" si="81"/>
        <v/>
      </c>
      <c r="I1264" s="2">
        <v>0</v>
      </c>
      <c r="J1264" s="3" t="str">
        <f t="shared" si="82"/>
        <v/>
      </c>
      <c r="K1264" s="2">
        <v>0</v>
      </c>
      <c r="L1264" s="2">
        <v>0</v>
      </c>
      <c r="M1264" s="3" t="str">
        <f t="shared" si="83"/>
        <v/>
      </c>
    </row>
    <row r="1265" spans="1:13" x14ac:dyDescent="0.2">
      <c r="A1265" s="1" t="s">
        <v>15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0</v>
      </c>
      <c r="G1265" s="2">
        <v>0</v>
      </c>
      <c r="H1265" s="3" t="str">
        <f t="shared" si="81"/>
        <v/>
      </c>
      <c r="I1265" s="2">
        <v>0</v>
      </c>
      <c r="J1265" s="3" t="str">
        <f t="shared" si="82"/>
        <v/>
      </c>
      <c r="K1265" s="2">
        <v>0</v>
      </c>
      <c r="L1265" s="2">
        <v>0</v>
      </c>
      <c r="M1265" s="3" t="str">
        <f t="shared" si="83"/>
        <v/>
      </c>
    </row>
    <row r="1266" spans="1:13" x14ac:dyDescent="0.2">
      <c r="A1266" s="1" t="s">
        <v>14</v>
      </c>
      <c r="B1266" s="1" t="s">
        <v>51</v>
      </c>
      <c r="C1266" s="2">
        <v>2.7421500000000001</v>
      </c>
      <c r="D1266" s="2">
        <v>0</v>
      </c>
      <c r="E1266" s="3">
        <f t="shared" si="80"/>
        <v>-1</v>
      </c>
      <c r="F1266" s="2">
        <v>39.179389999999998</v>
      </c>
      <c r="G1266" s="2">
        <v>58.667000000000002</v>
      </c>
      <c r="H1266" s="3">
        <f t="shared" si="81"/>
        <v>0.49739442089322994</v>
      </c>
      <c r="I1266" s="2">
        <v>164.85154</v>
      </c>
      <c r="J1266" s="3">
        <f t="shared" si="82"/>
        <v>-0.64412222051428825</v>
      </c>
      <c r="K1266" s="2">
        <v>39.179389999999998</v>
      </c>
      <c r="L1266" s="2">
        <v>58.667000000000002</v>
      </c>
      <c r="M1266" s="3">
        <f t="shared" si="83"/>
        <v>0.49739442089322994</v>
      </c>
    </row>
    <row r="1267" spans="1:13" x14ac:dyDescent="0.2">
      <c r="A1267" s="1" t="s">
        <v>13</v>
      </c>
      <c r="B1267" s="1" t="s">
        <v>51</v>
      </c>
      <c r="C1267" s="2">
        <v>29.64771</v>
      </c>
      <c r="D1267" s="2">
        <v>423.03662000000003</v>
      </c>
      <c r="E1267" s="3">
        <f t="shared" si="80"/>
        <v>13.26877893773246</v>
      </c>
      <c r="F1267" s="2">
        <v>5664.3865299999998</v>
      </c>
      <c r="G1267" s="2">
        <v>9054.0794499999993</v>
      </c>
      <c r="H1267" s="3">
        <f t="shared" si="81"/>
        <v>0.59842189477136531</v>
      </c>
      <c r="I1267" s="2">
        <v>11297.2943</v>
      </c>
      <c r="J1267" s="3">
        <f t="shared" si="82"/>
        <v>-0.1985621327046424</v>
      </c>
      <c r="K1267" s="2">
        <v>5664.3865299999998</v>
      </c>
      <c r="L1267" s="2">
        <v>9054.0794499999993</v>
      </c>
      <c r="M1267" s="3">
        <f t="shared" si="83"/>
        <v>0.59842189477136531</v>
      </c>
    </row>
    <row r="1268" spans="1:13" x14ac:dyDescent="0.2">
      <c r="A1268" s="1" t="s">
        <v>12</v>
      </c>
      <c r="B1268" s="1" t="s">
        <v>51</v>
      </c>
      <c r="C1268" s="2">
        <v>1575.4958999999999</v>
      </c>
      <c r="D1268" s="2">
        <v>2322.2801899999999</v>
      </c>
      <c r="E1268" s="3">
        <f t="shared" si="80"/>
        <v>0.47399951342304347</v>
      </c>
      <c r="F1268" s="2">
        <v>45148.526590000001</v>
      </c>
      <c r="G1268" s="2">
        <v>46163.532950000001</v>
      </c>
      <c r="H1268" s="3">
        <f t="shared" si="81"/>
        <v>2.2481494672404567E-2</v>
      </c>
      <c r="I1268" s="2">
        <v>37232.616329999997</v>
      </c>
      <c r="J1268" s="3">
        <f t="shared" si="82"/>
        <v>0.23986809148311083</v>
      </c>
      <c r="K1268" s="2">
        <v>45148.526590000001</v>
      </c>
      <c r="L1268" s="2">
        <v>46163.532950000001</v>
      </c>
      <c r="M1268" s="3">
        <f t="shared" si="83"/>
        <v>2.2481494672404567E-2</v>
      </c>
    </row>
    <row r="1269" spans="1:13" x14ac:dyDescent="0.2">
      <c r="A1269" s="1" t="s">
        <v>11</v>
      </c>
      <c r="B1269" s="1" t="s">
        <v>51</v>
      </c>
      <c r="C1269" s="2">
        <v>8.6270000000000007</v>
      </c>
      <c r="D1269" s="2">
        <v>1.4254800000000001</v>
      </c>
      <c r="E1269" s="3">
        <f t="shared" si="80"/>
        <v>-0.834765271821027</v>
      </c>
      <c r="F1269" s="2">
        <v>469.50562000000002</v>
      </c>
      <c r="G1269" s="2">
        <v>173.41322</v>
      </c>
      <c r="H1269" s="3">
        <f t="shared" si="81"/>
        <v>-0.63064719012309167</v>
      </c>
      <c r="I1269" s="2">
        <v>442.31443999999999</v>
      </c>
      <c r="J1269" s="3">
        <f t="shared" si="82"/>
        <v>-0.6079413098066615</v>
      </c>
      <c r="K1269" s="2">
        <v>469.50562000000002</v>
      </c>
      <c r="L1269" s="2">
        <v>173.41322</v>
      </c>
      <c r="M1269" s="3">
        <f t="shared" si="83"/>
        <v>-0.63064719012309167</v>
      </c>
    </row>
    <row r="1270" spans="1:13" x14ac:dyDescent="0.2">
      <c r="A1270" s="1" t="s">
        <v>10</v>
      </c>
      <c r="B1270" s="1" t="s">
        <v>51</v>
      </c>
      <c r="C1270" s="2">
        <v>100.41171</v>
      </c>
      <c r="D1270" s="2">
        <v>698.71536000000003</v>
      </c>
      <c r="E1270" s="3">
        <f t="shared" si="80"/>
        <v>5.9585047401343934</v>
      </c>
      <c r="F1270" s="2">
        <v>3129.52223</v>
      </c>
      <c r="G1270" s="2">
        <v>4271.8377600000003</v>
      </c>
      <c r="H1270" s="3">
        <f t="shared" si="81"/>
        <v>0.36501275467853134</v>
      </c>
      <c r="I1270" s="2">
        <v>3882.26694</v>
      </c>
      <c r="J1270" s="3">
        <f t="shared" si="82"/>
        <v>0.10034622194217291</v>
      </c>
      <c r="K1270" s="2">
        <v>3129.52223</v>
      </c>
      <c r="L1270" s="2">
        <v>4271.8377600000003</v>
      </c>
      <c r="M1270" s="3">
        <f t="shared" si="83"/>
        <v>0.36501275467853134</v>
      </c>
    </row>
    <row r="1271" spans="1:13" x14ac:dyDescent="0.2">
      <c r="A1271" s="1" t="s">
        <v>27</v>
      </c>
      <c r="B1271" s="1" t="s">
        <v>51</v>
      </c>
      <c r="C1271" s="2">
        <v>0</v>
      </c>
      <c r="D1271" s="2">
        <v>0</v>
      </c>
      <c r="E1271" s="3" t="str">
        <f t="shared" si="80"/>
        <v/>
      </c>
      <c r="F1271" s="2">
        <v>116.57141</v>
      </c>
      <c r="G1271" s="2">
        <v>198.35677000000001</v>
      </c>
      <c r="H1271" s="3">
        <f t="shared" si="81"/>
        <v>0.7015902098121658</v>
      </c>
      <c r="I1271" s="2">
        <v>74.259389999999996</v>
      </c>
      <c r="J1271" s="3">
        <f t="shared" si="82"/>
        <v>1.6711338458341771</v>
      </c>
      <c r="K1271" s="2">
        <v>116.57141</v>
      </c>
      <c r="L1271" s="2">
        <v>198.35677000000001</v>
      </c>
      <c r="M1271" s="3">
        <f t="shared" si="83"/>
        <v>0.7015902098121658</v>
      </c>
    </row>
    <row r="1272" spans="1:13" x14ac:dyDescent="0.2">
      <c r="A1272" s="1" t="s">
        <v>9</v>
      </c>
      <c r="B1272" s="1" t="s">
        <v>51</v>
      </c>
      <c r="C1272" s="2">
        <v>8.9436599999999995</v>
      </c>
      <c r="D1272" s="2">
        <v>18.751750000000001</v>
      </c>
      <c r="E1272" s="3">
        <f t="shared" si="80"/>
        <v>1.0966528244588907</v>
      </c>
      <c r="F1272" s="2">
        <v>280.47980999999999</v>
      </c>
      <c r="G1272" s="2">
        <v>375.67813000000001</v>
      </c>
      <c r="H1272" s="3">
        <f t="shared" si="81"/>
        <v>0.33941238052036615</v>
      </c>
      <c r="I1272" s="2">
        <v>402.58177999999998</v>
      </c>
      <c r="J1272" s="3">
        <f t="shared" si="82"/>
        <v>-6.6827788381282338E-2</v>
      </c>
      <c r="K1272" s="2">
        <v>280.47980999999999</v>
      </c>
      <c r="L1272" s="2">
        <v>375.67813000000001</v>
      </c>
      <c r="M1272" s="3">
        <f t="shared" si="83"/>
        <v>0.33941238052036615</v>
      </c>
    </row>
    <row r="1273" spans="1:13" x14ac:dyDescent="0.2">
      <c r="A1273" s="1" t="s">
        <v>8</v>
      </c>
      <c r="B1273" s="1" t="s">
        <v>51</v>
      </c>
      <c r="C1273" s="2">
        <v>56.362349999999999</v>
      </c>
      <c r="D1273" s="2">
        <v>4.7342500000000003</v>
      </c>
      <c r="E1273" s="3">
        <f t="shared" si="80"/>
        <v>-0.9160033249145928</v>
      </c>
      <c r="F1273" s="2">
        <v>937.55418999999995</v>
      </c>
      <c r="G1273" s="2">
        <v>359.94245000000001</v>
      </c>
      <c r="H1273" s="3">
        <f t="shared" si="81"/>
        <v>-0.61608357805963188</v>
      </c>
      <c r="I1273" s="2">
        <v>379.59969999999998</v>
      </c>
      <c r="J1273" s="3">
        <f t="shared" si="82"/>
        <v>-5.178415578305251E-2</v>
      </c>
      <c r="K1273" s="2">
        <v>937.55418999999995</v>
      </c>
      <c r="L1273" s="2">
        <v>359.94245000000001</v>
      </c>
      <c r="M1273" s="3">
        <f t="shared" si="83"/>
        <v>-0.61608357805963188</v>
      </c>
    </row>
    <row r="1274" spans="1:13" x14ac:dyDescent="0.2">
      <c r="A1274" s="1" t="s">
        <v>7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16.510290000000001</v>
      </c>
      <c r="G1274" s="2">
        <v>83.728999999999999</v>
      </c>
      <c r="H1274" s="3">
        <f t="shared" si="81"/>
        <v>4.0713221875569712</v>
      </c>
      <c r="I1274" s="2">
        <v>206.49994000000001</v>
      </c>
      <c r="J1274" s="3">
        <f t="shared" si="82"/>
        <v>-0.59453256983997194</v>
      </c>
      <c r="K1274" s="2">
        <v>16.510290000000001</v>
      </c>
      <c r="L1274" s="2">
        <v>83.728999999999999</v>
      </c>
      <c r="M1274" s="3">
        <f t="shared" si="83"/>
        <v>4.0713221875569712</v>
      </c>
    </row>
    <row r="1275" spans="1:13" x14ac:dyDescent="0.2">
      <c r="A1275" s="1" t="s">
        <v>6</v>
      </c>
      <c r="B1275" s="1" t="s">
        <v>51</v>
      </c>
      <c r="C1275" s="2">
        <v>148.04589000000001</v>
      </c>
      <c r="D1275" s="2">
        <v>207.97687999999999</v>
      </c>
      <c r="E1275" s="3">
        <f t="shared" si="80"/>
        <v>0.40481360205271466</v>
      </c>
      <c r="F1275" s="2">
        <v>2738.91302</v>
      </c>
      <c r="G1275" s="2">
        <v>3412.8751499999998</v>
      </c>
      <c r="H1275" s="3">
        <f t="shared" si="81"/>
        <v>0.24606919791852322</v>
      </c>
      <c r="I1275" s="2">
        <v>3715.9043099999999</v>
      </c>
      <c r="J1275" s="3">
        <f t="shared" si="82"/>
        <v>-8.154923666481606E-2</v>
      </c>
      <c r="K1275" s="2">
        <v>2738.91302</v>
      </c>
      <c r="L1275" s="2">
        <v>3412.8751499999998</v>
      </c>
      <c r="M1275" s="3">
        <f t="shared" si="83"/>
        <v>0.24606919791852322</v>
      </c>
    </row>
    <row r="1276" spans="1:13" x14ac:dyDescent="0.2">
      <c r="A1276" s="1" t="s">
        <v>5</v>
      </c>
      <c r="B1276" s="1" t="s">
        <v>51</v>
      </c>
      <c r="C1276" s="2">
        <v>0</v>
      </c>
      <c r="D1276" s="2">
        <v>0</v>
      </c>
      <c r="E1276" s="3" t="str">
        <f t="shared" si="80"/>
        <v/>
      </c>
      <c r="F1276" s="2">
        <v>3.55782</v>
      </c>
      <c r="G1276" s="2">
        <v>16.672609999999999</v>
      </c>
      <c r="H1276" s="3">
        <f t="shared" si="81"/>
        <v>3.6861870471243625</v>
      </c>
      <c r="I1276" s="2">
        <v>8.4965100000000007</v>
      </c>
      <c r="J1276" s="3">
        <f t="shared" si="82"/>
        <v>0.96228922228067737</v>
      </c>
      <c r="K1276" s="2">
        <v>3.55782</v>
      </c>
      <c r="L1276" s="2">
        <v>16.672609999999999</v>
      </c>
      <c r="M1276" s="3">
        <f t="shared" si="83"/>
        <v>3.6861870471243625</v>
      </c>
    </row>
    <row r="1277" spans="1:13" x14ac:dyDescent="0.2">
      <c r="A1277" s="1" t="s">
        <v>4</v>
      </c>
      <c r="B1277" s="1" t="s">
        <v>51</v>
      </c>
      <c r="C1277" s="2">
        <v>98.192769999999996</v>
      </c>
      <c r="D1277" s="2">
        <v>0</v>
      </c>
      <c r="E1277" s="3">
        <f t="shared" si="80"/>
        <v>-1</v>
      </c>
      <c r="F1277" s="2">
        <v>1108.0315900000001</v>
      </c>
      <c r="G1277" s="2">
        <v>161.09469999999999</v>
      </c>
      <c r="H1277" s="3">
        <f t="shared" si="81"/>
        <v>-0.85461181661797214</v>
      </c>
      <c r="I1277" s="2">
        <v>304.47336000000001</v>
      </c>
      <c r="J1277" s="3">
        <f t="shared" si="82"/>
        <v>-0.4709070770592213</v>
      </c>
      <c r="K1277" s="2">
        <v>1108.0315900000001</v>
      </c>
      <c r="L1277" s="2">
        <v>161.09469999999999</v>
      </c>
      <c r="M1277" s="3">
        <f t="shared" si="83"/>
        <v>-0.85461181661797214</v>
      </c>
    </row>
    <row r="1278" spans="1:13" x14ac:dyDescent="0.2">
      <c r="A1278" s="1" t="s">
        <v>3</v>
      </c>
      <c r="B1278" s="1" t="s">
        <v>51</v>
      </c>
      <c r="C1278" s="2">
        <v>0</v>
      </c>
      <c r="D1278" s="2">
        <v>0</v>
      </c>
      <c r="E1278" s="3" t="str">
        <f t="shared" si="80"/>
        <v/>
      </c>
      <c r="F1278" s="2">
        <v>0</v>
      </c>
      <c r="G1278" s="2">
        <v>84.35727</v>
      </c>
      <c r="H1278" s="3" t="str">
        <f t="shared" si="81"/>
        <v/>
      </c>
      <c r="I1278" s="2">
        <v>218.50431</v>
      </c>
      <c r="J1278" s="3">
        <f t="shared" si="82"/>
        <v>-0.61393315308059604</v>
      </c>
      <c r="K1278" s="2">
        <v>0</v>
      </c>
      <c r="L1278" s="2">
        <v>84.35727</v>
      </c>
      <c r="M1278" s="3" t="str">
        <f t="shared" si="83"/>
        <v/>
      </c>
    </row>
    <row r="1279" spans="1:13" x14ac:dyDescent="0.2">
      <c r="A1279" s="1" t="s">
        <v>26</v>
      </c>
      <c r="B1279" s="1" t="s">
        <v>51</v>
      </c>
      <c r="C1279" s="2">
        <v>0</v>
      </c>
      <c r="D1279" s="2">
        <v>0</v>
      </c>
      <c r="E1279" s="3" t="str">
        <f t="shared" si="80"/>
        <v/>
      </c>
      <c r="F1279" s="2">
        <v>1.6215999999999999</v>
      </c>
      <c r="G1279" s="2">
        <v>0</v>
      </c>
      <c r="H1279" s="3">
        <f t="shared" si="81"/>
        <v>-1</v>
      </c>
      <c r="I1279" s="2">
        <v>4.3164400000000001</v>
      </c>
      <c r="J1279" s="3">
        <f t="shared" si="82"/>
        <v>-1</v>
      </c>
      <c r="K1279" s="2">
        <v>1.6215999999999999</v>
      </c>
      <c r="L1279" s="2">
        <v>0</v>
      </c>
      <c r="M1279" s="3">
        <f t="shared" si="83"/>
        <v>-1</v>
      </c>
    </row>
    <row r="1280" spans="1:13" x14ac:dyDescent="0.2">
      <c r="A1280" s="1" t="s">
        <v>2</v>
      </c>
      <c r="B1280" s="1" t="s">
        <v>51</v>
      </c>
      <c r="C1280" s="2">
        <v>38.391590000000001</v>
      </c>
      <c r="D1280" s="2">
        <v>27.979959999999998</v>
      </c>
      <c r="E1280" s="3">
        <f t="shared" si="80"/>
        <v>-0.27119559257639503</v>
      </c>
      <c r="F1280" s="2">
        <v>1859.0186699999999</v>
      </c>
      <c r="G1280" s="2">
        <v>419.52415999999999</v>
      </c>
      <c r="H1280" s="3">
        <f t="shared" si="81"/>
        <v>-0.77433031374558492</v>
      </c>
      <c r="I1280" s="2">
        <v>714.63262999999995</v>
      </c>
      <c r="J1280" s="3">
        <f t="shared" si="82"/>
        <v>-0.41295129498914707</v>
      </c>
      <c r="K1280" s="2">
        <v>1859.0186699999999</v>
      </c>
      <c r="L1280" s="2">
        <v>419.52415999999999</v>
      </c>
      <c r="M1280" s="3">
        <f t="shared" si="83"/>
        <v>-0.77433031374558492</v>
      </c>
    </row>
    <row r="1281" spans="1:13" x14ac:dyDescent="0.2">
      <c r="A1281" s="1" t="s">
        <v>25</v>
      </c>
      <c r="B1281" s="1" t="s">
        <v>51</v>
      </c>
      <c r="C1281" s="2">
        <v>0</v>
      </c>
      <c r="D1281" s="2">
        <v>20.079999999999998</v>
      </c>
      <c r="E1281" s="3" t="str">
        <f t="shared" si="80"/>
        <v/>
      </c>
      <c r="F1281" s="2">
        <v>362.6302</v>
      </c>
      <c r="G1281" s="2">
        <v>375.97775000000001</v>
      </c>
      <c r="H1281" s="3">
        <f t="shared" si="81"/>
        <v>3.6807607309043755E-2</v>
      </c>
      <c r="I1281" s="2">
        <v>211.78200000000001</v>
      </c>
      <c r="J1281" s="3">
        <f t="shared" si="82"/>
        <v>0.77530550282838018</v>
      </c>
      <c r="K1281" s="2">
        <v>362.6302</v>
      </c>
      <c r="L1281" s="2">
        <v>375.97775000000001</v>
      </c>
      <c r="M1281" s="3">
        <f t="shared" si="83"/>
        <v>3.6807607309043755E-2</v>
      </c>
    </row>
    <row r="1282" spans="1:13" x14ac:dyDescent="0.2">
      <c r="A1282" s="1" t="s">
        <v>29</v>
      </c>
      <c r="B1282" s="1" t="s">
        <v>51</v>
      </c>
      <c r="C1282" s="2">
        <v>0</v>
      </c>
      <c r="D1282" s="2">
        <v>41.672179999999997</v>
      </c>
      <c r="E1282" s="3" t="str">
        <f t="shared" si="80"/>
        <v/>
      </c>
      <c r="F1282" s="2">
        <v>34.78</v>
      </c>
      <c r="G1282" s="2">
        <v>41.672179999999997</v>
      </c>
      <c r="H1282" s="3">
        <f t="shared" si="81"/>
        <v>0.19816503737780322</v>
      </c>
      <c r="I1282" s="2">
        <v>0</v>
      </c>
      <c r="J1282" s="3" t="str">
        <f t="shared" si="82"/>
        <v/>
      </c>
      <c r="K1282" s="2">
        <v>34.78</v>
      </c>
      <c r="L1282" s="2">
        <v>41.672179999999997</v>
      </c>
      <c r="M1282" s="3">
        <f t="shared" si="83"/>
        <v>0.19816503737780322</v>
      </c>
    </row>
    <row r="1283" spans="1:13" x14ac:dyDescent="0.2">
      <c r="A1283" s="6" t="s">
        <v>0</v>
      </c>
      <c r="B1283" s="6" t="s">
        <v>51</v>
      </c>
      <c r="C1283" s="5">
        <v>2493.90825</v>
      </c>
      <c r="D1283" s="5">
        <v>4294.4668899999997</v>
      </c>
      <c r="E1283" s="4">
        <f t="shared" si="80"/>
        <v>0.72198271127255764</v>
      </c>
      <c r="F1283" s="5">
        <v>70971.768259999997</v>
      </c>
      <c r="G1283" s="5">
        <v>73223.702380000002</v>
      </c>
      <c r="H1283" s="4">
        <f t="shared" si="81"/>
        <v>3.1729998775713364E-2</v>
      </c>
      <c r="I1283" s="5">
        <v>71520.436730000001</v>
      </c>
      <c r="J1283" s="4">
        <f t="shared" si="82"/>
        <v>2.381509017387673E-2</v>
      </c>
      <c r="K1283" s="5">
        <v>70971.768259999997</v>
      </c>
      <c r="L1283" s="5">
        <v>73223.702380000002</v>
      </c>
      <c r="M1283" s="4">
        <f t="shared" si="83"/>
        <v>3.1729998775713364E-2</v>
      </c>
    </row>
    <row r="1284" spans="1:13" x14ac:dyDescent="0.2">
      <c r="A1284" s="1" t="s">
        <v>22</v>
      </c>
      <c r="B1284" s="1" t="s">
        <v>50</v>
      </c>
      <c r="C1284" s="2">
        <v>178.36939000000001</v>
      </c>
      <c r="D1284" s="2">
        <v>173.02780000000001</v>
      </c>
      <c r="E1284" s="3">
        <f t="shared" si="80"/>
        <v>-2.994678627313796E-2</v>
      </c>
      <c r="F1284" s="2">
        <v>4719.1095500000001</v>
      </c>
      <c r="G1284" s="2">
        <v>7234.7416700000003</v>
      </c>
      <c r="H1284" s="3">
        <f t="shared" si="81"/>
        <v>0.53307347357511548</v>
      </c>
      <c r="I1284" s="2">
        <v>5610.4653600000001</v>
      </c>
      <c r="J1284" s="3">
        <f t="shared" si="82"/>
        <v>0.28950830381742176</v>
      </c>
      <c r="K1284" s="2">
        <v>4719.1095500000001</v>
      </c>
      <c r="L1284" s="2">
        <v>7234.7416700000003</v>
      </c>
      <c r="M1284" s="3">
        <f t="shared" si="83"/>
        <v>0.53307347357511548</v>
      </c>
    </row>
    <row r="1285" spans="1:13" x14ac:dyDescent="0.2">
      <c r="A1285" s="1" t="s">
        <v>21</v>
      </c>
      <c r="B1285" s="1" t="s">
        <v>50</v>
      </c>
      <c r="C1285" s="2">
        <v>6.6339300000000003</v>
      </c>
      <c r="D1285" s="2">
        <v>36.412370000000003</v>
      </c>
      <c r="E1285" s="3">
        <f t="shared" si="80"/>
        <v>4.4888082931233821</v>
      </c>
      <c r="F1285" s="2">
        <v>343.08118999999999</v>
      </c>
      <c r="G1285" s="2">
        <v>448.12970999999999</v>
      </c>
      <c r="H1285" s="3">
        <f t="shared" si="81"/>
        <v>0.30619142949807299</v>
      </c>
      <c r="I1285" s="2">
        <v>1572.2830899999999</v>
      </c>
      <c r="J1285" s="3">
        <f t="shared" si="82"/>
        <v>-0.71498153681726617</v>
      </c>
      <c r="K1285" s="2">
        <v>343.08118999999999</v>
      </c>
      <c r="L1285" s="2">
        <v>448.12970999999999</v>
      </c>
      <c r="M1285" s="3">
        <f t="shared" si="83"/>
        <v>0.30619142949807299</v>
      </c>
    </row>
    <row r="1286" spans="1:13" x14ac:dyDescent="0.2">
      <c r="A1286" s="1" t="s">
        <v>20</v>
      </c>
      <c r="B1286" s="1" t="s">
        <v>50</v>
      </c>
      <c r="C1286" s="2">
        <v>15.27857</v>
      </c>
      <c r="D1286" s="2">
        <v>3.5753300000000001</v>
      </c>
      <c r="E1286" s="3">
        <f t="shared" si="80"/>
        <v>-0.76599053445446796</v>
      </c>
      <c r="F1286" s="2">
        <v>856.74355000000003</v>
      </c>
      <c r="G1286" s="2">
        <v>706.65126999999995</v>
      </c>
      <c r="H1286" s="3">
        <f t="shared" si="81"/>
        <v>-0.17518927338291612</v>
      </c>
      <c r="I1286" s="2">
        <v>1014.9959700000001</v>
      </c>
      <c r="J1286" s="3">
        <f t="shared" si="82"/>
        <v>-0.30378908795076309</v>
      </c>
      <c r="K1286" s="2">
        <v>856.74355000000003</v>
      </c>
      <c r="L1286" s="2">
        <v>706.65126999999995</v>
      </c>
      <c r="M1286" s="3">
        <f t="shared" si="83"/>
        <v>-0.17518927338291612</v>
      </c>
    </row>
    <row r="1287" spans="1:13" x14ac:dyDescent="0.2">
      <c r="A1287" s="1" t="s">
        <v>19</v>
      </c>
      <c r="B1287" s="1" t="s">
        <v>50</v>
      </c>
      <c r="C1287" s="2">
        <v>2.2187600000000001</v>
      </c>
      <c r="D1287" s="2">
        <v>3.74349</v>
      </c>
      <c r="E1287" s="3">
        <f t="shared" si="80"/>
        <v>0.68719915628549266</v>
      </c>
      <c r="F1287" s="2">
        <v>74.481300000000005</v>
      </c>
      <c r="G1287" s="2">
        <v>482.46679999999998</v>
      </c>
      <c r="H1287" s="3">
        <f t="shared" si="81"/>
        <v>5.4776903732883282</v>
      </c>
      <c r="I1287" s="2">
        <v>1252.1177399999999</v>
      </c>
      <c r="J1287" s="3">
        <f t="shared" si="82"/>
        <v>-0.61467936713363713</v>
      </c>
      <c r="K1287" s="2">
        <v>74.481300000000005</v>
      </c>
      <c r="L1287" s="2">
        <v>482.46679999999998</v>
      </c>
      <c r="M1287" s="3">
        <f t="shared" si="83"/>
        <v>5.4776903732883282</v>
      </c>
    </row>
    <row r="1288" spans="1:13" x14ac:dyDescent="0.2">
      <c r="A1288" s="1" t="s">
        <v>18</v>
      </c>
      <c r="B1288" s="1" t="s">
        <v>50</v>
      </c>
      <c r="C1288" s="2">
        <v>3.9460000000000002E-2</v>
      </c>
      <c r="D1288" s="2">
        <v>0</v>
      </c>
      <c r="E1288" s="3">
        <f t="shared" si="80"/>
        <v>-1</v>
      </c>
      <c r="F1288" s="2">
        <v>7.8036899999999996</v>
      </c>
      <c r="G1288" s="2">
        <v>9.2411700000000003</v>
      </c>
      <c r="H1288" s="3">
        <f t="shared" si="81"/>
        <v>0.18420516447988078</v>
      </c>
      <c r="I1288" s="2">
        <v>45.768470000000001</v>
      </c>
      <c r="J1288" s="3">
        <f t="shared" si="82"/>
        <v>-0.79808872789498975</v>
      </c>
      <c r="K1288" s="2">
        <v>7.8036899999999996</v>
      </c>
      <c r="L1288" s="2">
        <v>9.2411700000000003</v>
      </c>
      <c r="M1288" s="3">
        <f t="shared" si="83"/>
        <v>0.18420516447988078</v>
      </c>
    </row>
    <row r="1289" spans="1:13" x14ac:dyDescent="0.2">
      <c r="A1289" s="1" t="s">
        <v>17</v>
      </c>
      <c r="B1289" s="1" t="s">
        <v>50</v>
      </c>
      <c r="C1289" s="2">
        <v>12.58527</v>
      </c>
      <c r="D1289" s="2">
        <v>0.13206999999999999</v>
      </c>
      <c r="E1289" s="3">
        <f t="shared" si="80"/>
        <v>-0.98950598596613337</v>
      </c>
      <c r="F1289" s="2">
        <v>569.35978999999998</v>
      </c>
      <c r="G1289" s="2">
        <v>305.57675</v>
      </c>
      <c r="H1289" s="3">
        <f t="shared" si="81"/>
        <v>-0.46329762767405824</v>
      </c>
      <c r="I1289" s="2">
        <v>542.95132000000001</v>
      </c>
      <c r="J1289" s="3">
        <f t="shared" si="82"/>
        <v>-0.43719309863727751</v>
      </c>
      <c r="K1289" s="2">
        <v>569.35978999999998</v>
      </c>
      <c r="L1289" s="2">
        <v>305.57675</v>
      </c>
      <c r="M1289" s="3">
        <f t="shared" si="83"/>
        <v>-0.46329762767405824</v>
      </c>
    </row>
    <row r="1290" spans="1:13" x14ac:dyDescent="0.2">
      <c r="A1290" s="1" t="s">
        <v>16</v>
      </c>
      <c r="B1290" s="1" t="s">
        <v>50</v>
      </c>
      <c r="C1290" s="2">
        <v>0</v>
      </c>
      <c r="D1290" s="2">
        <v>0</v>
      </c>
      <c r="E1290" s="3" t="str">
        <f t="shared" si="80"/>
        <v/>
      </c>
      <c r="F1290" s="2">
        <v>832.78443000000004</v>
      </c>
      <c r="G1290" s="2">
        <v>522.37311</v>
      </c>
      <c r="H1290" s="3">
        <f t="shared" si="81"/>
        <v>-0.37273910128218901</v>
      </c>
      <c r="I1290" s="2">
        <v>1004.42357</v>
      </c>
      <c r="J1290" s="3">
        <f t="shared" si="82"/>
        <v>-0.47992746725368063</v>
      </c>
      <c r="K1290" s="2">
        <v>832.78443000000004</v>
      </c>
      <c r="L1290" s="2">
        <v>522.37311</v>
      </c>
      <c r="M1290" s="3">
        <f t="shared" si="83"/>
        <v>-0.37273910128218901</v>
      </c>
    </row>
    <row r="1291" spans="1:13" x14ac:dyDescent="0.2">
      <c r="A1291" s="1" t="s">
        <v>15</v>
      </c>
      <c r="B1291" s="1" t="s">
        <v>50</v>
      </c>
      <c r="C1291" s="2">
        <v>0</v>
      </c>
      <c r="D1291" s="2">
        <v>0</v>
      </c>
      <c r="E1291" s="3" t="str">
        <f t="shared" si="80"/>
        <v/>
      </c>
      <c r="F1291" s="2">
        <v>1.6129999999999999E-2</v>
      </c>
      <c r="G1291" s="2">
        <v>0</v>
      </c>
      <c r="H1291" s="3">
        <f t="shared" si="81"/>
        <v>-1</v>
      </c>
      <c r="I1291" s="2">
        <v>0</v>
      </c>
      <c r="J1291" s="3" t="str">
        <f t="shared" si="82"/>
        <v/>
      </c>
      <c r="K1291" s="2">
        <v>1.6129999999999999E-2</v>
      </c>
      <c r="L1291" s="2">
        <v>0</v>
      </c>
      <c r="M1291" s="3">
        <f t="shared" si="83"/>
        <v>-1</v>
      </c>
    </row>
    <row r="1292" spans="1:13" x14ac:dyDescent="0.2">
      <c r="A1292" s="1" t="s">
        <v>14</v>
      </c>
      <c r="B1292" s="1" t="s">
        <v>50</v>
      </c>
      <c r="C1292" s="2">
        <v>16.755800000000001</v>
      </c>
      <c r="D1292" s="2">
        <v>0</v>
      </c>
      <c r="E1292" s="3">
        <f t="shared" si="80"/>
        <v>-1</v>
      </c>
      <c r="F1292" s="2">
        <v>75.427719999999994</v>
      </c>
      <c r="G1292" s="2">
        <v>297.06772999999998</v>
      </c>
      <c r="H1292" s="3">
        <f t="shared" si="81"/>
        <v>2.9384423922663978</v>
      </c>
      <c r="I1292" s="2">
        <v>237.41153</v>
      </c>
      <c r="J1292" s="3">
        <f t="shared" si="82"/>
        <v>0.25127760222934414</v>
      </c>
      <c r="K1292" s="2">
        <v>75.427719999999994</v>
      </c>
      <c r="L1292" s="2">
        <v>297.06772999999998</v>
      </c>
      <c r="M1292" s="3">
        <f t="shared" si="83"/>
        <v>2.9384423922663978</v>
      </c>
    </row>
    <row r="1293" spans="1:13" x14ac:dyDescent="0.2">
      <c r="A1293" s="1" t="s">
        <v>13</v>
      </c>
      <c r="B1293" s="1" t="s">
        <v>50</v>
      </c>
      <c r="C1293" s="2">
        <v>56.444070000000004</v>
      </c>
      <c r="D1293" s="2">
        <v>19.405539999999998</v>
      </c>
      <c r="E1293" s="3">
        <f t="shared" si="80"/>
        <v>-0.65619878226357531</v>
      </c>
      <c r="F1293" s="2">
        <v>1283.5601999999999</v>
      </c>
      <c r="G1293" s="2">
        <v>2450.2634600000001</v>
      </c>
      <c r="H1293" s="3">
        <f t="shared" si="81"/>
        <v>0.90895873835913599</v>
      </c>
      <c r="I1293" s="2">
        <v>5999.4772000000003</v>
      </c>
      <c r="J1293" s="3">
        <f t="shared" si="82"/>
        <v>-0.59158717029543839</v>
      </c>
      <c r="K1293" s="2">
        <v>1283.5601999999999</v>
      </c>
      <c r="L1293" s="2">
        <v>2450.2634600000001</v>
      </c>
      <c r="M1293" s="3">
        <f t="shared" si="83"/>
        <v>0.90895873835913599</v>
      </c>
    </row>
    <row r="1294" spans="1:13" x14ac:dyDescent="0.2">
      <c r="A1294" s="1" t="s">
        <v>12</v>
      </c>
      <c r="B1294" s="1" t="s">
        <v>50</v>
      </c>
      <c r="C1294" s="2">
        <v>3172.8623499999999</v>
      </c>
      <c r="D1294" s="2">
        <v>1800.0091600000001</v>
      </c>
      <c r="E1294" s="3">
        <f t="shared" si="80"/>
        <v>-0.4326860224490986</v>
      </c>
      <c r="F1294" s="2">
        <v>43215.818319999998</v>
      </c>
      <c r="G1294" s="2">
        <v>37843.428319999999</v>
      </c>
      <c r="H1294" s="3">
        <f t="shared" si="81"/>
        <v>-0.12431535971895946</v>
      </c>
      <c r="I1294" s="2">
        <v>29338.89632</v>
      </c>
      <c r="J1294" s="3">
        <f t="shared" si="82"/>
        <v>0.28987225379035664</v>
      </c>
      <c r="K1294" s="2">
        <v>43215.818319999998</v>
      </c>
      <c r="L1294" s="2">
        <v>37843.428319999999</v>
      </c>
      <c r="M1294" s="3">
        <f t="shared" si="83"/>
        <v>-0.12431535971895946</v>
      </c>
    </row>
    <row r="1295" spans="1:13" x14ac:dyDescent="0.2">
      <c r="A1295" s="1" t="s">
        <v>11</v>
      </c>
      <c r="B1295" s="1" t="s">
        <v>50</v>
      </c>
      <c r="C1295" s="2">
        <v>65.45599</v>
      </c>
      <c r="D1295" s="2">
        <v>14.887890000000001</v>
      </c>
      <c r="E1295" s="3">
        <f t="shared" si="80"/>
        <v>-0.77255114466987662</v>
      </c>
      <c r="F1295" s="2">
        <v>3446.1946600000001</v>
      </c>
      <c r="G1295" s="2">
        <v>982.48527999999999</v>
      </c>
      <c r="H1295" s="3">
        <f t="shared" si="81"/>
        <v>-0.7149072014405593</v>
      </c>
      <c r="I1295" s="2">
        <v>1517.33581</v>
      </c>
      <c r="J1295" s="3">
        <f t="shared" si="82"/>
        <v>-0.35249318343050251</v>
      </c>
      <c r="K1295" s="2">
        <v>3446.1946600000001</v>
      </c>
      <c r="L1295" s="2">
        <v>982.48527999999999</v>
      </c>
      <c r="M1295" s="3">
        <f t="shared" si="83"/>
        <v>-0.7149072014405593</v>
      </c>
    </row>
    <row r="1296" spans="1:13" x14ac:dyDescent="0.2">
      <c r="A1296" s="1" t="s">
        <v>10</v>
      </c>
      <c r="B1296" s="1" t="s">
        <v>50</v>
      </c>
      <c r="C1296" s="2">
        <v>570.97664999999995</v>
      </c>
      <c r="D1296" s="2">
        <v>302.50612999999998</v>
      </c>
      <c r="E1296" s="3">
        <f t="shared" si="80"/>
        <v>-0.47019526980656734</v>
      </c>
      <c r="F1296" s="2">
        <v>7362.7150099999999</v>
      </c>
      <c r="G1296" s="2">
        <v>7886.3453399999999</v>
      </c>
      <c r="H1296" s="3">
        <f t="shared" si="81"/>
        <v>7.1119190310749314E-2</v>
      </c>
      <c r="I1296" s="2">
        <v>8831.0856000000003</v>
      </c>
      <c r="J1296" s="3">
        <f t="shared" si="82"/>
        <v>-0.1069789494510166</v>
      </c>
      <c r="K1296" s="2">
        <v>7362.7150099999999</v>
      </c>
      <c r="L1296" s="2">
        <v>7886.3453399999999</v>
      </c>
      <c r="M1296" s="3">
        <f t="shared" si="83"/>
        <v>7.1119190310749314E-2</v>
      </c>
    </row>
    <row r="1297" spans="1:13" x14ac:dyDescent="0.2">
      <c r="A1297" s="1" t="s">
        <v>27</v>
      </c>
      <c r="B1297" s="1" t="s">
        <v>50</v>
      </c>
      <c r="C1297" s="2">
        <v>52.786769999999997</v>
      </c>
      <c r="D1297" s="2">
        <v>0.85536000000000001</v>
      </c>
      <c r="E1297" s="3">
        <f t="shared" si="80"/>
        <v>-0.9837959397780921</v>
      </c>
      <c r="F1297" s="2">
        <v>1422.78441</v>
      </c>
      <c r="G1297" s="2">
        <v>1713.20336</v>
      </c>
      <c r="H1297" s="3">
        <f t="shared" si="81"/>
        <v>0.20412013792026307</v>
      </c>
      <c r="I1297" s="2">
        <v>2339.1363900000001</v>
      </c>
      <c r="J1297" s="3">
        <f t="shared" si="82"/>
        <v>-0.26759150628236783</v>
      </c>
      <c r="K1297" s="2">
        <v>1422.78441</v>
      </c>
      <c r="L1297" s="2">
        <v>1713.20336</v>
      </c>
      <c r="M1297" s="3">
        <f t="shared" si="83"/>
        <v>0.20412013792026307</v>
      </c>
    </row>
    <row r="1298" spans="1:13" x14ac:dyDescent="0.2">
      <c r="A1298" s="1" t="s">
        <v>9</v>
      </c>
      <c r="B1298" s="1" t="s">
        <v>50</v>
      </c>
      <c r="C1298" s="2">
        <v>57.975709999999999</v>
      </c>
      <c r="D1298" s="2">
        <v>282.08999</v>
      </c>
      <c r="E1298" s="3">
        <f t="shared" si="80"/>
        <v>3.865658221348216</v>
      </c>
      <c r="F1298" s="2">
        <v>1889.0190700000001</v>
      </c>
      <c r="G1298" s="2">
        <v>4742.5710200000003</v>
      </c>
      <c r="H1298" s="3">
        <f t="shared" si="81"/>
        <v>1.5105998638753819</v>
      </c>
      <c r="I1298" s="2">
        <v>2906.2700100000002</v>
      </c>
      <c r="J1298" s="3">
        <f t="shared" si="82"/>
        <v>0.63184115848891831</v>
      </c>
      <c r="K1298" s="2">
        <v>1889.0190700000001</v>
      </c>
      <c r="L1298" s="2">
        <v>4742.5710200000003</v>
      </c>
      <c r="M1298" s="3">
        <f t="shared" si="83"/>
        <v>1.5105998638753819</v>
      </c>
    </row>
    <row r="1299" spans="1:13" x14ac:dyDescent="0.2">
      <c r="A1299" s="1" t="s">
        <v>8</v>
      </c>
      <c r="B1299" s="1" t="s">
        <v>50</v>
      </c>
      <c r="C1299" s="2">
        <v>112.22743</v>
      </c>
      <c r="D1299" s="2">
        <v>340.32742000000002</v>
      </c>
      <c r="E1299" s="3">
        <f t="shared" si="80"/>
        <v>2.0324798491776925</v>
      </c>
      <c r="F1299" s="2">
        <v>5309.8604500000001</v>
      </c>
      <c r="G1299" s="2">
        <v>8735.8157200000005</v>
      </c>
      <c r="H1299" s="3">
        <f t="shared" si="81"/>
        <v>0.64520627279385478</v>
      </c>
      <c r="I1299" s="2">
        <v>9012.4426800000001</v>
      </c>
      <c r="J1299" s="3">
        <f t="shared" si="82"/>
        <v>-3.0693893966602159E-2</v>
      </c>
      <c r="K1299" s="2">
        <v>5309.8604500000001</v>
      </c>
      <c r="L1299" s="2">
        <v>8735.8157200000005</v>
      </c>
      <c r="M1299" s="3">
        <f t="shared" si="83"/>
        <v>0.64520627279385478</v>
      </c>
    </row>
    <row r="1300" spans="1:13" x14ac:dyDescent="0.2">
      <c r="A1300" s="1" t="s">
        <v>7</v>
      </c>
      <c r="B1300" s="1" t="s">
        <v>50</v>
      </c>
      <c r="C1300" s="2">
        <v>54.488999999999997</v>
      </c>
      <c r="D1300" s="2">
        <v>172.11949000000001</v>
      </c>
      <c r="E1300" s="3">
        <f t="shared" si="80"/>
        <v>2.1587933344344736</v>
      </c>
      <c r="F1300" s="2">
        <v>1352.77385</v>
      </c>
      <c r="G1300" s="2">
        <v>2798.9632099999999</v>
      </c>
      <c r="H1300" s="3">
        <f t="shared" si="81"/>
        <v>1.0690547869475742</v>
      </c>
      <c r="I1300" s="2">
        <v>2064.1937699999999</v>
      </c>
      <c r="J1300" s="3">
        <f t="shared" si="82"/>
        <v>0.35595952796621422</v>
      </c>
      <c r="K1300" s="2">
        <v>1352.77385</v>
      </c>
      <c r="L1300" s="2">
        <v>2798.9632099999999</v>
      </c>
      <c r="M1300" s="3">
        <f t="shared" si="83"/>
        <v>1.0690547869475742</v>
      </c>
    </row>
    <row r="1301" spans="1:13" x14ac:dyDescent="0.2">
      <c r="A1301" s="1" t="s">
        <v>6</v>
      </c>
      <c r="B1301" s="1" t="s">
        <v>50</v>
      </c>
      <c r="C1301" s="2">
        <v>187.59004999999999</v>
      </c>
      <c r="D1301" s="2">
        <v>561.16264999999999</v>
      </c>
      <c r="E1301" s="3">
        <f t="shared" si="80"/>
        <v>1.9914307821763471</v>
      </c>
      <c r="F1301" s="2">
        <v>3989.6338000000001</v>
      </c>
      <c r="G1301" s="2">
        <v>4809.2213300000003</v>
      </c>
      <c r="H1301" s="3">
        <f t="shared" si="81"/>
        <v>0.20542926270576523</v>
      </c>
      <c r="I1301" s="2">
        <v>5591.0274499999996</v>
      </c>
      <c r="J1301" s="3">
        <f t="shared" si="82"/>
        <v>-0.13983228073759491</v>
      </c>
      <c r="K1301" s="2">
        <v>3989.6338000000001</v>
      </c>
      <c r="L1301" s="2">
        <v>4809.2213300000003</v>
      </c>
      <c r="M1301" s="3">
        <f t="shared" si="83"/>
        <v>0.20542926270576523</v>
      </c>
    </row>
    <row r="1302" spans="1:13" x14ac:dyDescent="0.2">
      <c r="A1302" s="1" t="s">
        <v>5</v>
      </c>
      <c r="B1302" s="1" t="s">
        <v>50</v>
      </c>
      <c r="C1302" s="2">
        <v>0</v>
      </c>
      <c r="D1302" s="2">
        <v>0</v>
      </c>
      <c r="E1302" s="3" t="str">
        <f t="shared" si="80"/>
        <v/>
      </c>
      <c r="F1302" s="2">
        <v>0.76463000000000003</v>
      </c>
      <c r="G1302" s="2">
        <v>1.1944699999999999</v>
      </c>
      <c r="H1302" s="3">
        <f t="shared" si="81"/>
        <v>0.56215424453657303</v>
      </c>
      <c r="I1302" s="2">
        <v>0.74980000000000002</v>
      </c>
      <c r="J1302" s="3">
        <f t="shared" si="82"/>
        <v>0.59305148039477174</v>
      </c>
      <c r="K1302" s="2">
        <v>0.76463000000000003</v>
      </c>
      <c r="L1302" s="2">
        <v>1.1944699999999999</v>
      </c>
      <c r="M1302" s="3">
        <f t="shared" si="83"/>
        <v>0.56215424453657303</v>
      </c>
    </row>
    <row r="1303" spans="1:13" x14ac:dyDescent="0.2">
      <c r="A1303" s="1" t="s">
        <v>4</v>
      </c>
      <c r="B1303" s="1" t="s">
        <v>50</v>
      </c>
      <c r="C1303" s="2">
        <v>36.131419999999999</v>
      </c>
      <c r="D1303" s="2">
        <v>248.36116999999999</v>
      </c>
      <c r="E1303" s="3">
        <f t="shared" si="80"/>
        <v>5.8738280975394819</v>
      </c>
      <c r="F1303" s="2">
        <v>2049.4877999999999</v>
      </c>
      <c r="G1303" s="2">
        <v>3333.69445</v>
      </c>
      <c r="H1303" s="3">
        <f t="shared" si="81"/>
        <v>0.62659882630186936</v>
      </c>
      <c r="I1303" s="2">
        <v>3024.5203000000001</v>
      </c>
      <c r="J1303" s="3">
        <f t="shared" si="82"/>
        <v>0.10222254087697791</v>
      </c>
      <c r="K1303" s="2">
        <v>2049.4877999999999</v>
      </c>
      <c r="L1303" s="2">
        <v>3333.69445</v>
      </c>
      <c r="M1303" s="3">
        <f t="shared" si="83"/>
        <v>0.62659882630186936</v>
      </c>
    </row>
    <row r="1304" spans="1:13" x14ac:dyDescent="0.2">
      <c r="A1304" s="1" t="s">
        <v>3</v>
      </c>
      <c r="B1304" s="1" t="s">
        <v>50</v>
      </c>
      <c r="C1304" s="2">
        <v>361.25031999999999</v>
      </c>
      <c r="D1304" s="2">
        <v>524.03950999999995</v>
      </c>
      <c r="E1304" s="3">
        <f t="shared" si="80"/>
        <v>0.45062711639950925</v>
      </c>
      <c r="F1304" s="2">
        <v>4990.0480799999996</v>
      </c>
      <c r="G1304" s="2">
        <v>6112.7278999999999</v>
      </c>
      <c r="H1304" s="3">
        <f t="shared" si="81"/>
        <v>0.22498376809227061</v>
      </c>
      <c r="I1304" s="2">
        <v>5553.0708599999998</v>
      </c>
      <c r="J1304" s="3">
        <f t="shared" si="82"/>
        <v>0.10078334206597894</v>
      </c>
      <c r="K1304" s="2">
        <v>4990.0480799999996</v>
      </c>
      <c r="L1304" s="2">
        <v>6112.7278999999999</v>
      </c>
      <c r="M1304" s="3">
        <f t="shared" si="83"/>
        <v>0.22498376809227061</v>
      </c>
    </row>
    <row r="1305" spans="1:13" x14ac:dyDescent="0.2">
      <c r="A1305" s="1" t="s">
        <v>26</v>
      </c>
      <c r="B1305" s="1" t="s">
        <v>50</v>
      </c>
      <c r="C1305" s="2">
        <v>0</v>
      </c>
      <c r="D1305" s="2">
        <v>0</v>
      </c>
      <c r="E1305" s="3" t="str">
        <f t="shared" ref="E1305:E1367" si="84">IF(C1305=0,"",(D1305/C1305-1))</f>
        <v/>
      </c>
      <c r="F1305" s="2">
        <v>83.151409999999998</v>
      </c>
      <c r="G1305" s="2">
        <v>61.758420000000001</v>
      </c>
      <c r="H1305" s="3">
        <f t="shared" ref="H1305:H1367" si="85">IF(F1305=0,"",(G1305/F1305-1))</f>
        <v>-0.25727753744644855</v>
      </c>
      <c r="I1305" s="2">
        <v>145.48558</v>
      </c>
      <c r="J1305" s="3">
        <f t="shared" ref="J1305:J1367" si="86">IF(I1305=0,"",(G1305/I1305-1))</f>
        <v>-0.57550143457516545</v>
      </c>
      <c r="K1305" s="2">
        <v>83.151409999999998</v>
      </c>
      <c r="L1305" s="2">
        <v>61.758420000000001</v>
      </c>
      <c r="M1305" s="3">
        <f t="shared" ref="M1305:M1367" si="87">IF(K1305=0,"",(L1305/K1305-1))</f>
        <v>-0.25727753744644855</v>
      </c>
    </row>
    <row r="1306" spans="1:13" x14ac:dyDescent="0.2">
      <c r="A1306" s="1" t="s">
        <v>2</v>
      </c>
      <c r="B1306" s="1" t="s">
        <v>50</v>
      </c>
      <c r="C1306" s="2">
        <v>44.206780000000002</v>
      </c>
      <c r="D1306" s="2">
        <v>136.02266</v>
      </c>
      <c r="E1306" s="3">
        <f t="shared" si="84"/>
        <v>2.0769637598576507</v>
      </c>
      <c r="F1306" s="2">
        <v>2587.9164000000001</v>
      </c>
      <c r="G1306" s="2">
        <v>1138.9115899999999</v>
      </c>
      <c r="H1306" s="3">
        <f t="shared" si="85"/>
        <v>-0.55991175371816504</v>
      </c>
      <c r="I1306" s="2">
        <v>798.73488999999995</v>
      </c>
      <c r="J1306" s="3">
        <f t="shared" si="86"/>
        <v>0.42589437904734573</v>
      </c>
      <c r="K1306" s="2">
        <v>2587.9164000000001</v>
      </c>
      <c r="L1306" s="2">
        <v>1138.9115899999999</v>
      </c>
      <c r="M1306" s="3">
        <f t="shared" si="87"/>
        <v>-0.55991175371816504</v>
      </c>
    </row>
    <row r="1307" spans="1:13" x14ac:dyDescent="0.2">
      <c r="A1307" s="1" t="s">
        <v>33</v>
      </c>
      <c r="B1307" s="1" t="s">
        <v>50</v>
      </c>
      <c r="C1307" s="2">
        <v>0</v>
      </c>
      <c r="D1307" s="2">
        <v>0</v>
      </c>
      <c r="E1307" s="3" t="str">
        <f t="shared" si="84"/>
        <v/>
      </c>
      <c r="F1307" s="2">
        <v>2687.0628000000002</v>
      </c>
      <c r="G1307" s="2">
        <v>914.88</v>
      </c>
      <c r="H1307" s="3">
        <f t="shared" si="85"/>
        <v>-0.65952414658860969</v>
      </c>
      <c r="I1307" s="2">
        <v>2048.04</v>
      </c>
      <c r="J1307" s="3">
        <f t="shared" si="86"/>
        <v>-0.55328997480517961</v>
      </c>
      <c r="K1307" s="2">
        <v>2687.0628000000002</v>
      </c>
      <c r="L1307" s="2">
        <v>914.88</v>
      </c>
      <c r="M1307" s="3">
        <f t="shared" si="87"/>
        <v>-0.65952414658860969</v>
      </c>
    </row>
    <row r="1308" spans="1:13" x14ac:dyDescent="0.2">
      <c r="A1308" s="1" t="s">
        <v>25</v>
      </c>
      <c r="B1308" s="1" t="s">
        <v>50</v>
      </c>
      <c r="C1308" s="2">
        <v>952.40860999999995</v>
      </c>
      <c r="D1308" s="2">
        <v>1865.46802</v>
      </c>
      <c r="E1308" s="3">
        <f t="shared" si="84"/>
        <v>0.9586845398216215</v>
      </c>
      <c r="F1308" s="2">
        <v>46281.995999999999</v>
      </c>
      <c r="G1308" s="2">
        <v>59352.175479999998</v>
      </c>
      <c r="H1308" s="3">
        <f t="shared" si="85"/>
        <v>0.28240310724714646</v>
      </c>
      <c r="I1308" s="2">
        <v>92726.063959999999</v>
      </c>
      <c r="J1308" s="3">
        <f t="shared" si="86"/>
        <v>-0.35991917541541252</v>
      </c>
      <c r="K1308" s="2">
        <v>46281.995999999999</v>
      </c>
      <c r="L1308" s="2">
        <v>59352.175479999998</v>
      </c>
      <c r="M1308" s="3">
        <f t="shared" si="87"/>
        <v>0.28240310724714646</v>
      </c>
    </row>
    <row r="1309" spans="1:13" x14ac:dyDescent="0.2">
      <c r="A1309" s="1" t="s">
        <v>29</v>
      </c>
      <c r="B1309" s="1" t="s">
        <v>50</v>
      </c>
      <c r="C1309" s="2">
        <v>0</v>
      </c>
      <c r="D1309" s="2">
        <v>38.994399999999999</v>
      </c>
      <c r="E1309" s="3" t="str">
        <f t="shared" si="84"/>
        <v/>
      </c>
      <c r="F1309" s="2">
        <v>506.44644</v>
      </c>
      <c r="G1309" s="2">
        <v>1127.2093500000001</v>
      </c>
      <c r="H1309" s="3">
        <f t="shared" si="85"/>
        <v>1.2257227240061161</v>
      </c>
      <c r="I1309" s="2">
        <v>668.84535000000005</v>
      </c>
      <c r="J1309" s="3">
        <f t="shared" si="86"/>
        <v>0.685306401547084</v>
      </c>
      <c r="K1309" s="2">
        <v>506.44644</v>
      </c>
      <c r="L1309" s="2">
        <v>1127.2093500000001</v>
      </c>
      <c r="M1309" s="3">
        <f t="shared" si="87"/>
        <v>1.2257227240061161</v>
      </c>
    </row>
    <row r="1310" spans="1:13" x14ac:dyDescent="0.2">
      <c r="A1310" s="6" t="s">
        <v>0</v>
      </c>
      <c r="B1310" s="6" t="s">
        <v>50</v>
      </c>
      <c r="C1310" s="5">
        <v>5956.6863300000005</v>
      </c>
      <c r="D1310" s="5">
        <v>6523.1404499999999</v>
      </c>
      <c r="E1310" s="4">
        <f t="shared" si="84"/>
        <v>9.5095509251030164E-2</v>
      </c>
      <c r="F1310" s="5">
        <v>135990.33009999999</v>
      </c>
      <c r="G1310" s="5">
        <v>154031.88746999999</v>
      </c>
      <c r="H1310" s="4">
        <f t="shared" si="85"/>
        <v>0.13266794305693064</v>
      </c>
      <c r="I1310" s="5">
        <v>183883.76602000001</v>
      </c>
      <c r="J1310" s="4">
        <f t="shared" si="86"/>
        <v>-0.16234102224528724</v>
      </c>
      <c r="K1310" s="5">
        <v>135990.33009999999</v>
      </c>
      <c r="L1310" s="5">
        <v>154031.88746999999</v>
      </c>
      <c r="M1310" s="4">
        <f t="shared" si="87"/>
        <v>0.13266794305693064</v>
      </c>
    </row>
    <row r="1311" spans="1:13" x14ac:dyDescent="0.2">
      <c r="A1311" s="1" t="s">
        <v>22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24.700369999999999</v>
      </c>
      <c r="G1311" s="2">
        <v>28.8309</v>
      </c>
      <c r="H1311" s="3">
        <f t="shared" si="85"/>
        <v>0.16722543022634895</v>
      </c>
      <c r="I1311" s="2">
        <v>26.477399999999999</v>
      </c>
      <c r="J1311" s="3">
        <f t="shared" si="86"/>
        <v>8.8887126379478376E-2</v>
      </c>
      <c r="K1311" s="2">
        <v>24.700369999999999</v>
      </c>
      <c r="L1311" s="2">
        <v>28.8309</v>
      </c>
      <c r="M1311" s="3">
        <f t="shared" si="87"/>
        <v>0.16722543022634895</v>
      </c>
    </row>
    <row r="1312" spans="1:13" x14ac:dyDescent="0.2">
      <c r="A1312" s="1" t="s">
        <v>21</v>
      </c>
      <c r="B1312" s="1" t="s">
        <v>49</v>
      </c>
      <c r="C1312" s="2">
        <v>0</v>
      </c>
      <c r="D1312" s="2">
        <v>6.0702199999999999</v>
      </c>
      <c r="E1312" s="3" t="str">
        <f t="shared" si="84"/>
        <v/>
      </c>
      <c r="F1312" s="2">
        <v>0.82289999999999996</v>
      </c>
      <c r="G1312" s="2">
        <v>37.604379999999999</v>
      </c>
      <c r="H1312" s="3">
        <f t="shared" si="85"/>
        <v>44.697387288856483</v>
      </c>
      <c r="I1312" s="2">
        <v>163.57335</v>
      </c>
      <c r="J1312" s="3">
        <f t="shared" si="86"/>
        <v>-0.77010692756491206</v>
      </c>
      <c r="K1312" s="2">
        <v>0.82289999999999996</v>
      </c>
      <c r="L1312" s="2">
        <v>37.604379999999999</v>
      </c>
      <c r="M1312" s="3">
        <f t="shared" si="87"/>
        <v>44.697387288856483</v>
      </c>
    </row>
    <row r="1313" spans="1:13" x14ac:dyDescent="0.2">
      <c r="A1313" s="1" t="s">
        <v>20</v>
      </c>
      <c r="B1313" s="1" t="s">
        <v>49</v>
      </c>
      <c r="C1313" s="2">
        <v>0</v>
      </c>
      <c r="D1313" s="2">
        <v>1.4999999999999999E-2</v>
      </c>
      <c r="E1313" s="3" t="str">
        <f t="shared" si="84"/>
        <v/>
      </c>
      <c r="F1313" s="2">
        <v>13.00752</v>
      </c>
      <c r="G1313" s="2">
        <v>26.737410000000001</v>
      </c>
      <c r="H1313" s="3">
        <f t="shared" si="85"/>
        <v>1.055534798332042</v>
      </c>
      <c r="I1313" s="2">
        <v>71.821330000000003</v>
      </c>
      <c r="J1313" s="3">
        <f t="shared" si="86"/>
        <v>-0.6277232682825562</v>
      </c>
      <c r="K1313" s="2">
        <v>13.00752</v>
      </c>
      <c r="L1313" s="2">
        <v>26.737410000000001</v>
      </c>
      <c r="M1313" s="3">
        <f t="shared" si="87"/>
        <v>1.055534798332042</v>
      </c>
    </row>
    <row r="1314" spans="1:13" x14ac:dyDescent="0.2">
      <c r="A1314" s="1" t="s">
        <v>19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2E-3</v>
      </c>
      <c r="G1314" s="2">
        <v>0</v>
      </c>
      <c r="H1314" s="3">
        <f t="shared" si="85"/>
        <v>-1</v>
      </c>
      <c r="I1314" s="2">
        <v>0.92467999999999995</v>
      </c>
      <c r="J1314" s="3">
        <f t="shared" si="86"/>
        <v>-1</v>
      </c>
      <c r="K1314" s="2">
        <v>2E-3</v>
      </c>
      <c r="L1314" s="2">
        <v>0</v>
      </c>
      <c r="M1314" s="3">
        <f t="shared" si="87"/>
        <v>-1</v>
      </c>
    </row>
    <row r="1315" spans="1:13" x14ac:dyDescent="0.2">
      <c r="A1315" s="1" t="s">
        <v>18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56.576009999999997</v>
      </c>
      <c r="G1315" s="2">
        <v>75.377560000000003</v>
      </c>
      <c r="H1315" s="3">
        <f t="shared" si="85"/>
        <v>0.33232371812717099</v>
      </c>
      <c r="I1315" s="2">
        <v>65.129239999999996</v>
      </c>
      <c r="J1315" s="3">
        <f t="shared" si="86"/>
        <v>0.15735359417674766</v>
      </c>
      <c r="K1315" s="2">
        <v>56.576009999999997</v>
      </c>
      <c r="L1315" s="2">
        <v>75.377560000000003</v>
      </c>
      <c r="M1315" s="3">
        <f t="shared" si="87"/>
        <v>0.33232371812717099</v>
      </c>
    </row>
    <row r="1316" spans="1:13" x14ac:dyDescent="0.2">
      <c r="A1316" s="1" t="s">
        <v>17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3.6731699999999998</v>
      </c>
      <c r="G1316" s="2">
        <v>15.947469999999999</v>
      </c>
      <c r="H1316" s="3">
        <f t="shared" si="85"/>
        <v>3.3416095634016392</v>
      </c>
      <c r="I1316" s="2">
        <v>0</v>
      </c>
      <c r="J1316" s="3" t="str">
        <f t="shared" si="86"/>
        <v/>
      </c>
      <c r="K1316" s="2">
        <v>3.6731699999999998</v>
      </c>
      <c r="L1316" s="2">
        <v>15.947469999999999</v>
      </c>
      <c r="M1316" s="3">
        <f t="shared" si="87"/>
        <v>3.3416095634016392</v>
      </c>
    </row>
    <row r="1317" spans="1:13" x14ac:dyDescent="0.2">
      <c r="A1317" s="1" t="s">
        <v>15</v>
      </c>
      <c r="B1317" s="1" t="s">
        <v>49</v>
      </c>
      <c r="C1317" s="2">
        <v>0</v>
      </c>
      <c r="D1317" s="2">
        <v>0</v>
      </c>
      <c r="E1317" s="3" t="str">
        <f t="shared" si="84"/>
        <v/>
      </c>
      <c r="F1317" s="2">
        <v>20.296600000000002</v>
      </c>
      <c r="G1317" s="2">
        <v>37.897190000000002</v>
      </c>
      <c r="H1317" s="3">
        <f t="shared" si="85"/>
        <v>0.8671693781224441</v>
      </c>
      <c r="I1317" s="2">
        <v>762.38705000000004</v>
      </c>
      <c r="J1317" s="3">
        <f t="shared" si="86"/>
        <v>-0.95029140382172017</v>
      </c>
      <c r="K1317" s="2">
        <v>20.296600000000002</v>
      </c>
      <c r="L1317" s="2">
        <v>37.897190000000002</v>
      </c>
      <c r="M1317" s="3">
        <f t="shared" si="87"/>
        <v>0.8671693781224441</v>
      </c>
    </row>
    <row r="1318" spans="1:13" x14ac:dyDescent="0.2">
      <c r="A1318" s="1" t="s">
        <v>14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4.54312</v>
      </c>
      <c r="G1318" s="2">
        <v>0</v>
      </c>
      <c r="H1318" s="3">
        <f t="shared" si="85"/>
        <v>-1</v>
      </c>
      <c r="I1318" s="2">
        <v>8.3282299999999996</v>
      </c>
      <c r="J1318" s="3">
        <f t="shared" si="86"/>
        <v>-1</v>
      </c>
      <c r="K1318" s="2">
        <v>4.54312</v>
      </c>
      <c r="L1318" s="2">
        <v>0</v>
      </c>
      <c r="M1318" s="3">
        <f t="shared" si="87"/>
        <v>-1</v>
      </c>
    </row>
    <row r="1319" spans="1:13" x14ac:dyDescent="0.2">
      <c r="A1319" s="1" t="s">
        <v>13</v>
      </c>
      <c r="B1319" s="1" t="s">
        <v>49</v>
      </c>
      <c r="C1319" s="2">
        <v>0</v>
      </c>
      <c r="D1319" s="2">
        <v>15.74882</v>
      </c>
      <c r="E1319" s="3" t="str">
        <f t="shared" si="84"/>
        <v/>
      </c>
      <c r="F1319" s="2">
        <v>212.77225999999999</v>
      </c>
      <c r="G1319" s="2">
        <v>254.88607999999999</v>
      </c>
      <c r="H1319" s="3">
        <f t="shared" si="85"/>
        <v>0.19792909094446798</v>
      </c>
      <c r="I1319" s="2">
        <v>261.83845000000002</v>
      </c>
      <c r="J1319" s="3">
        <f t="shared" si="86"/>
        <v>-2.6552135486594963E-2</v>
      </c>
      <c r="K1319" s="2">
        <v>212.77225999999999</v>
      </c>
      <c r="L1319" s="2">
        <v>254.88607999999999</v>
      </c>
      <c r="M1319" s="3">
        <f t="shared" si="87"/>
        <v>0.19792909094446798</v>
      </c>
    </row>
    <row r="1320" spans="1:13" x14ac:dyDescent="0.2">
      <c r="A1320" s="1" t="s">
        <v>12</v>
      </c>
      <c r="B1320" s="1" t="s">
        <v>49</v>
      </c>
      <c r="C1320" s="2">
        <v>0</v>
      </c>
      <c r="D1320" s="2">
        <v>71.537000000000006</v>
      </c>
      <c r="E1320" s="3" t="str">
        <f t="shared" si="84"/>
        <v/>
      </c>
      <c r="F1320" s="2">
        <v>195.18826999999999</v>
      </c>
      <c r="G1320" s="2">
        <v>472.72161999999997</v>
      </c>
      <c r="H1320" s="3">
        <f t="shared" si="85"/>
        <v>1.421875146493178</v>
      </c>
      <c r="I1320" s="2">
        <v>432.57495</v>
      </c>
      <c r="J1320" s="3">
        <f t="shared" si="86"/>
        <v>9.280858727487562E-2</v>
      </c>
      <c r="K1320" s="2">
        <v>195.18826999999999</v>
      </c>
      <c r="L1320" s="2">
        <v>472.72161999999997</v>
      </c>
      <c r="M1320" s="3">
        <f t="shared" si="87"/>
        <v>1.421875146493178</v>
      </c>
    </row>
    <row r="1321" spans="1:13" x14ac:dyDescent="0.2">
      <c r="A1321" s="1" t="s">
        <v>11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18.053159999999998</v>
      </c>
      <c r="G1321" s="2">
        <v>37.842300000000002</v>
      </c>
      <c r="H1321" s="3">
        <f t="shared" si="85"/>
        <v>1.0961593427411049</v>
      </c>
      <c r="I1321" s="2">
        <v>148.39518000000001</v>
      </c>
      <c r="J1321" s="3">
        <f t="shared" si="86"/>
        <v>-0.74498969575696461</v>
      </c>
      <c r="K1321" s="2">
        <v>18.053159999999998</v>
      </c>
      <c r="L1321" s="2">
        <v>37.842300000000002</v>
      </c>
      <c r="M1321" s="3">
        <f t="shared" si="87"/>
        <v>1.0961593427411049</v>
      </c>
    </row>
    <row r="1322" spans="1:13" x14ac:dyDescent="0.2">
      <c r="A1322" s="1" t="s">
        <v>10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59.080750000000002</v>
      </c>
      <c r="G1322" s="2">
        <v>43.549199999999999</v>
      </c>
      <c r="H1322" s="3">
        <f t="shared" si="85"/>
        <v>-0.26288681169416439</v>
      </c>
      <c r="I1322" s="2">
        <v>177.87286</v>
      </c>
      <c r="J1322" s="3">
        <f t="shared" si="86"/>
        <v>-0.75516669603221087</v>
      </c>
      <c r="K1322" s="2">
        <v>59.080750000000002</v>
      </c>
      <c r="L1322" s="2">
        <v>43.549199999999999</v>
      </c>
      <c r="M1322" s="3">
        <f t="shared" si="87"/>
        <v>-0.26288681169416439</v>
      </c>
    </row>
    <row r="1323" spans="1:13" x14ac:dyDescent="0.2">
      <c r="A1323" s="1" t="s">
        <v>27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0</v>
      </c>
      <c r="G1323" s="2">
        <v>0</v>
      </c>
      <c r="H1323" s="3" t="str">
        <f t="shared" si="85"/>
        <v/>
      </c>
      <c r="I1323" s="2">
        <v>1.2993300000000001</v>
      </c>
      <c r="J1323" s="3">
        <f t="shared" si="86"/>
        <v>-1</v>
      </c>
      <c r="K1323" s="2">
        <v>0</v>
      </c>
      <c r="L1323" s="2">
        <v>0</v>
      </c>
      <c r="M1323" s="3" t="str">
        <f t="shared" si="87"/>
        <v/>
      </c>
    </row>
    <row r="1324" spans="1:13" x14ac:dyDescent="0.2">
      <c r="A1324" s="1" t="s">
        <v>9</v>
      </c>
      <c r="B1324" s="1" t="s">
        <v>49</v>
      </c>
      <c r="C1324" s="2">
        <v>108.90236</v>
      </c>
      <c r="D1324" s="2">
        <v>93.042090000000002</v>
      </c>
      <c r="E1324" s="3">
        <f t="shared" si="84"/>
        <v>-0.14563752337414915</v>
      </c>
      <c r="F1324" s="2">
        <v>3856.65409</v>
      </c>
      <c r="G1324" s="2">
        <v>4934.3404600000003</v>
      </c>
      <c r="H1324" s="3">
        <f t="shared" si="85"/>
        <v>0.27943557935215302</v>
      </c>
      <c r="I1324" s="2">
        <v>4320.2073300000002</v>
      </c>
      <c r="J1324" s="3">
        <f t="shared" si="86"/>
        <v>0.14215362437246726</v>
      </c>
      <c r="K1324" s="2">
        <v>3856.65409</v>
      </c>
      <c r="L1324" s="2">
        <v>4934.3404600000003</v>
      </c>
      <c r="M1324" s="3">
        <f t="shared" si="87"/>
        <v>0.27943557935215302</v>
      </c>
    </row>
    <row r="1325" spans="1:13" x14ac:dyDescent="0.2">
      <c r="A1325" s="1" t="s">
        <v>8</v>
      </c>
      <c r="B1325" s="1" t="s">
        <v>49</v>
      </c>
      <c r="C1325" s="2">
        <v>0</v>
      </c>
      <c r="D1325" s="2">
        <v>0</v>
      </c>
      <c r="E1325" s="3" t="str">
        <f t="shared" si="84"/>
        <v/>
      </c>
      <c r="F1325" s="2">
        <v>67.318079999999995</v>
      </c>
      <c r="G1325" s="2">
        <v>13.1434</v>
      </c>
      <c r="H1325" s="3">
        <f t="shared" si="85"/>
        <v>-0.80475676073946256</v>
      </c>
      <c r="I1325" s="2">
        <v>248.14678000000001</v>
      </c>
      <c r="J1325" s="3">
        <f t="shared" si="86"/>
        <v>-0.94703376767572811</v>
      </c>
      <c r="K1325" s="2">
        <v>67.318079999999995</v>
      </c>
      <c r="L1325" s="2">
        <v>13.1434</v>
      </c>
      <c r="M1325" s="3">
        <f t="shared" si="87"/>
        <v>-0.80475676073946256</v>
      </c>
    </row>
    <row r="1326" spans="1:13" x14ac:dyDescent="0.2">
      <c r="A1326" s="1" t="s">
        <v>7</v>
      </c>
      <c r="B1326" s="1" t="s">
        <v>49</v>
      </c>
      <c r="C1326" s="2">
        <v>23.668849999999999</v>
      </c>
      <c r="D1326" s="2">
        <v>0</v>
      </c>
      <c r="E1326" s="3">
        <f t="shared" si="84"/>
        <v>-1</v>
      </c>
      <c r="F1326" s="2">
        <v>274.14431999999999</v>
      </c>
      <c r="G1326" s="2">
        <v>445.64044999999999</v>
      </c>
      <c r="H1326" s="3">
        <f t="shared" si="85"/>
        <v>0.62556878800188165</v>
      </c>
      <c r="I1326" s="2">
        <v>15.06706</v>
      </c>
      <c r="J1326" s="3">
        <f t="shared" si="86"/>
        <v>28.577133827037258</v>
      </c>
      <c r="K1326" s="2">
        <v>274.14431999999999</v>
      </c>
      <c r="L1326" s="2">
        <v>445.64044999999999</v>
      </c>
      <c r="M1326" s="3">
        <f t="shared" si="87"/>
        <v>0.62556878800188165</v>
      </c>
    </row>
    <row r="1327" spans="1:13" x14ac:dyDescent="0.2">
      <c r="A1327" s="1" t="s">
        <v>6</v>
      </c>
      <c r="B1327" s="1" t="s">
        <v>49</v>
      </c>
      <c r="C1327" s="2">
        <v>0</v>
      </c>
      <c r="D1327" s="2">
        <v>0</v>
      </c>
      <c r="E1327" s="3" t="str">
        <f t="shared" si="84"/>
        <v/>
      </c>
      <c r="F1327" s="2">
        <v>240.73123000000001</v>
      </c>
      <c r="G1327" s="2">
        <v>475.39911000000001</v>
      </c>
      <c r="H1327" s="3">
        <f t="shared" si="85"/>
        <v>0.97481278187296261</v>
      </c>
      <c r="I1327" s="2">
        <v>234.24599000000001</v>
      </c>
      <c r="J1327" s="3">
        <f t="shared" si="86"/>
        <v>1.0294866520447159</v>
      </c>
      <c r="K1327" s="2">
        <v>240.73123000000001</v>
      </c>
      <c r="L1327" s="2">
        <v>475.39911000000001</v>
      </c>
      <c r="M1327" s="3">
        <f t="shared" si="87"/>
        <v>0.97481278187296261</v>
      </c>
    </row>
    <row r="1328" spans="1:13" x14ac:dyDescent="0.2">
      <c r="A1328" s="1" t="s">
        <v>5</v>
      </c>
      <c r="B1328" s="1" t="s">
        <v>49</v>
      </c>
      <c r="C1328" s="2">
        <v>28.331469999999999</v>
      </c>
      <c r="D1328" s="2">
        <v>0</v>
      </c>
      <c r="E1328" s="3">
        <f t="shared" si="84"/>
        <v>-1</v>
      </c>
      <c r="F1328" s="2">
        <v>179.76508999999999</v>
      </c>
      <c r="G1328" s="2">
        <v>36.161340000000003</v>
      </c>
      <c r="H1328" s="3">
        <f t="shared" si="85"/>
        <v>-0.79884114318302846</v>
      </c>
      <c r="I1328" s="2">
        <v>151.00907000000001</v>
      </c>
      <c r="J1328" s="3">
        <f t="shared" si="86"/>
        <v>-0.76053531089225301</v>
      </c>
      <c r="K1328" s="2">
        <v>179.76508999999999</v>
      </c>
      <c r="L1328" s="2">
        <v>36.161340000000003</v>
      </c>
      <c r="M1328" s="3">
        <f t="shared" si="87"/>
        <v>-0.79884114318302846</v>
      </c>
    </row>
    <row r="1329" spans="1:13" x14ac:dyDescent="0.2">
      <c r="A1329" s="1" t="s">
        <v>4</v>
      </c>
      <c r="B1329" s="1" t="s">
        <v>49</v>
      </c>
      <c r="C1329" s="2">
        <v>0</v>
      </c>
      <c r="D1329" s="2">
        <v>0</v>
      </c>
      <c r="E1329" s="3" t="str">
        <f t="shared" si="84"/>
        <v/>
      </c>
      <c r="F1329" s="2">
        <v>803.02795000000003</v>
      </c>
      <c r="G1329" s="2">
        <v>22.19303</v>
      </c>
      <c r="H1329" s="3">
        <f t="shared" si="85"/>
        <v>-0.97236331562307388</v>
      </c>
      <c r="I1329" s="2">
        <v>0</v>
      </c>
      <c r="J1329" s="3" t="str">
        <f t="shared" si="86"/>
        <v/>
      </c>
      <c r="K1329" s="2">
        <v>803.02795000000003</v>
      </c>
      <c r="L1329" s="2">
        <v>22.19303</v>
      </c>
      <c r="M1329" s="3">
        <f t="shared" si="87"/>
        <v>-0.97236331562307388</v>
      </c>
    </row>
    <row r="1330" spans="1:13" x14ac:dyDescent="0.2">
      <c r="A1330" s="1" t="s">
        <v>3</v>
      </c>
      <c r="B1330" s="1" t="s">
        <v>49</v>
      </c>
      <c r="C1330" s="2">
        <v>444.68252999999999</v>
      </c>
      <c r="D1330" s="2">
        <v>915.03511000000003</v>
      </c>
      <c r="E1330" s="3">
        <f t="shared" si="84"/>
        <v>1.057726688745789</v>
      </c>
      <c r="F1330" s="2">
        <v>26096.234120000001</v>
      </c>
      <c r="G1330" s="2">
        <v>27461.318009999999</v>
      </c>
      <c r="H1330" s="3">
        <f t="shared" si="85"/>
        <v>5.2309612326546517E-2</v>
      </c>
      <c r="I1330" s="2">
        <v>24164.62874</v>
      </c>
      <c r="J1330" s="3">
        <f t="shared" si="86"/>
        <v>0.13642623296516665</v>
      </c>
      <c r="K1330" s="2">
        <v>26096.234120000001</v>
      </c>
      <c r="L1330" s="2">
        <v>27461.318009999999</v>
      </c>
      <c r="M1330" s="3">
        <f t="shared" si="87"/>
        <v>5.2309612326546517E-2</v>
      </c>
    </row>
    <row r="1331" spans="1:13" x14ac:dyDescent="0.2">
      <c r="A1331" s="1" t="s">
        <v>26</v>
      </c>
      <c r="B1331" s="1" t="s">
        <v>49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0</v>
      </c>
      <c r="H1331" s="3" t="str">
        <f t="shared" si="85"/>
        <v/>
      </c>
      <c r="I1331" s="2">
        <v>45.001959999999997</v>
      </c>
      <c r="J1331" s="3">
        <f t="shared" si="86"/>
        <v>-1</v>
      </c>
      <c r="K1331" s="2">
        <v>0</v>
      </c>
      <c r="L1331" s="2">
        <v>0</v>
      </c>
      <c r="M1331" s="3" t="str">
        <f t="shared" si="87"/>
        <v/>
      </c>
    </row>
    <row r="1332" spans="1:13" x14ac:dyDescent="0.2">
      <c r="A1332" s="1" t="s">
        <v>2</v>
      </c>
      <c r="B1332" s="1" t="s">
        <v>49</v>
      </c>
      <c r="C1332" s="2">
        <v>0</v>
      </c>
      <c r="D1332" s="2">
        <v>0</v>
      </c>
      <c r="E1332" s="3" t="str">
        <f t="shared" si="84"/>
        <v/>
      </c>
      <c r="F1332" s="2">
        <v>4.9305500000000002</v>
      </c>
      <c r="G1332" s="2">
        <v>11.84366</v>
      </c>
      <c r="H1332" s="3">
        <f t="shared" si="85"/>
        <v>1.4020971291235256</v>
      </c>
      <c r="I1332" s="2">
        <v>7.0076999999999998</v>
      </c>
      <c r="J1332" s="3">
        <f t="shared" si="86"/>
        <v>0.69009232701171563</v>
      </c>
      <c r="K1332" s="2">
        <v>4.9305500000000002</v>
      </c>
      <c r="L1332" s="2">
        <v>11.84366</v>
      </c>
      <c r="M1332" s="3">
        <f t="shared" si="87"/>
        <v>1.4020971291235256</v>
      </c>
    </row>
    <row r="1333" spans="1:13" x14ac:dyDescent="0.2">
      <c r="A1333" s="1" t="s">
        <v>25</v>
      </c>
      <c r="B1333" s="1" t="s">
        <v>49</v>
      </c>
      <c r="C1333" s="2">
        <v>51.343200000000003</v>
      </c>
      <c r="D1333" s="2">
        <v>144.44601</v>
      </c>
      <c r="E1333" s="3">
        <f t="shared" si="84"/>
        <v>1.8133425653251063</v>
      </c>
      <c r="F1333" s="2">
        <v>1368.6110799999999</v>
      </c>
      <c r="G1333" s="2">
        <v>2223.3060099999998</v>
      </c>
      <c r="H1333" s="3">
        <f t="shared" si="85"/>
        <v>0.62449803489827072</v>
      </c>
      <c r="I1333" s="2">
        <v>3651.0444900000002</v>
      </c>
      <c r="J1333" s="3">
        <f t="shared" si="86"/>
        <v>-0.39104932407986082</v>
      </c>
      <c r="K1333" s="2">
        <v>1368.6110799999999</v>
      </c>
      <c r="L1333" s="2">
        <v>2223.3060099999998</v>
      </c>
      <c r="M1333" s="3">
        <f t="shared" si="87"/>
        <v>0.62449803489827072</v>
      </c>
    </row>
    <row r="1334" spans="1:13" x14ac:dyDescent="0.2">
      <c r="A1334" s="1" t="s">
        <v>29</v>
      </c>
      <c r="B1334" s="1" t="s">
        <v>49</v>
      </c>
      <c r="C1334" s="2">
        <v>0</v>
      </c>
      <c r="D1334" s="2">
        <v>0</v>
      </c>
      <c r="E1334" s="3" t="str">
        <f t="shared" si="84"/>
        <v/>
      </c>
      <c r="F1334" s="2">
        <v>0.76698</v>
      </c>
      <c r="G1334" s="2">
        <v>0</v>
      </c>
      <c r="H1334" s="3">
        <f t="shared" si="85"/>
        <v>-1</v>
      </c>
      <c r="I1334" s="2">
        <v>0</v>
      </c>
      <c r="J1334" s="3" t="str">
        <f t="shared" si="86"/>
        <v/>
      </c>
      <c r="K1334" s="2">
        <v>0.76698</v>
      </c>
      <c r="L1334" s="2">
        <v>0</v>
      </c>
      <c r="M1334" s="3">
        <f t="shared" si="87"/>
        <v>-1</v>
      </c>
    </row>
    <row r="1335" spans="1:13" x14ac:dyDescent="0.2">
      <c r="A1335" s="6" t="s">
        <v>0</v>
      </c>
      <c r="B1335" s="6" t="s">
        <v>49</v>
      </c>
      <c r="C1335" s="5">
        <v>656.92840999999999</v>
      </c>
      <c r="D1335" s="5">
        <v>1245.8942500000001</v>
      </c>
      <c r="E1335" s="4">
        <f t="shared" si="84"/>
        <v>0.89654493706551697</v>
      </c>
      <c r="F1335" s="5">
        <v>33503.668230000003</v>
      </c>
      <c r="G1335" s="5">
        <v>36657.279390000003</v>
      </c>
      <c r="H1335" s="4">
        <f t="shared" si="85"/>
        <v>9.412733967966469E-2</v>
      </c>
      <c r="I1335" s="5">
        <v>34958.844060000003</v>
      </c>
      <c r="J1335" s="4">
        <f t="shared" si="86"/>
        <v>4.8583852689321416E-2</v>
      </c>
      <c r="K1335" s="5">
        <v>33503.668230000003</v>
      </c>
      <c r="L1335" s="5">
        <v>36657.279390000003</v>
      </c>
      <c r="M1335" s="4">
        <f t="shared" si="87"/>
        <v>9.412733967966469E-2</v>
      </c>
    </row>
    <row r="1336" spans="1:13" x14ac:dyDescent="0.2">
      <c r="A1336" s="1" t="s">
        <v>22</v>
      </c>
      <c r="B1336" s="1" t="s">
        <v>48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0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0</v>
      </c>
      <c r="L1336" s="2">
        <v>0</v>
      </c>
      <c r="M1336" s="3" t="str">
        <f t="shared" si="87"/>
        <v/>
      </c>
    </row>
    <row r="1337" spans="1:13" x14ac:dyDescent="0.2">
      <c r="A1337" s="1" t="s">
        <v>21</v>
      </c>
      <c r="B1337" s="1" t="s">
        <v>48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</v>
      </c>
      <c r="L1337" s="2">
        <v>0</v>
      </c>
      <c r="M1337" s="3" t="str">
        <f t="shared" si="87"/>
        <v/>
      </c>
    </row>
    <row r="1338" spans="1:13" x14ac:dyDescent="0.2">
      <c r="A1338" s="1" t="s">
        <v>20</v>
      </c>
      <c r="B1338" s="1" t="s">
        <v>48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0</v>
      </c>
      <c r="L1338" s="2">
        <v>0</v>
      </c>
      <c r="M1338" s="3" t="str">
        <f t="shared" si="87"/>
        <v/>
      </c>
    </row>
    <row r="1339" spans="1:13" x14ac:dyDescent="0.2">
      <c r="A1339" s="1" t="s">
        <v>19</v>
      </c>
      <c r="B1339" s="1" t="s">
        <v>48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0</v>
      </c>
      <c r="L1339" s="2">
        <v>0</v>
      </c>
      <c r="M1339" s="3" t="str">
        <f t="shared" si="87"/>
        <v/>
      </c>
    </row>
    <row r="1340" spans="1:13" x14ac:dyDescent="0.2">
      <c r="A1340" s="1" t="s">
        <v>17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0.13915</v>
      </c>
      <c r="G1340" s="2">
        <v>0</v>
      </c>
      <c r="H1340" s="3">
        <f t="shared" si="85"/>
        <v>-1</v>
      </c>
      <c r="I1340" s="2">
        <v>0</v>
      </c>
      <c r="J1340" s="3" t="str">
        <f t="shared" si="86"/>
        <v/>
      </c>
      <c r="K1340" s="2">
        <v>0.13915</v>
      </c>
      <c r="L1340" s="2">
        <v>0</v>
      </c>
      <c r="M1340" s="3">
        <f t="shared" si="87"/>
        <v>-1</v>
      </c>
    </row>
    <row r="1341" spans="1:13" x14ac:dyDescent="0.2">
      <c r="A1341" s="1" t="s">
        <v>13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0</v>
      </c>
      <c r="L1341" s="2">
        <v>0</v>
      </c>
      <c r="M1341" s="3" t="str">
        <f t="shared" si="87"/>
        <v/>
      </c>
    </row>
    <row r="1342" spans="1:13" x14ac:dyDescent="0.2">
      <c r="A1342" s="1" t="s">
        <v>10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0</v>
      </c>
      <c r="M1342" s="3" t="str">
        <f t="shared" si="87"/>
        <v/>
      </c>
    </row>
    <row r="1343" spans="1:13" x14ac:dyDescent="0.2">
      <c r="A1343" s="1" t="s">
        <v>9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9.2258999999999993</v>
      </c>
      <c r="G1343" s="2">
        <v>538.68550000000005</v>
      </c>
      <c r="H1343" s="3">
        <f t="shared" si="85"/>
        <v>57.388395712071457</v>
      </c>
      <c r="I1343" s="2">
        <v>1.0081</v>
      </c>
      <c r="J1343" s="3">
        <f t="shared" si="86"/>
        <v>533.35720662632684</v>
      </c>
      <c r="K1343" s="2">
        <v>9.2258999999999993</v>
      </c>
      <c r="L1343" s="2">
        <v>538.68550000000005</v>
      </c>
      <c r="M1343" s="3">
        <f t="shared" si="87"/>
        <v>57.388395712071457</v>
      </c>
    </row>
    <row r="1344" spans="1:13" x14ac:dyDescent="0.2">
      <c r="A1344" s="1" t="s">
        <v>8</v>
      </c>
      <c r="B1344" s="1" t="s">
        <v>48</v>
      </c>
      <c r="C1344" s="2">
        <v>0</v>
      </c>
      <c r="D1344" s="2">
        <v>0</v>
      </c>
      <c r="E1344" s="3" t="str">
        <f t="shared" si="84"/>
        <v/>
      </c>
      <c r="F1344" s="2">
        <v>98.806960000000004</v>
      </c>
      <c r="G1344" s="2">
        <v>0</v>
      </c>
      <c r="H1344" s="3">
        <f t="shared" si="85"/>
        <v>-1</v>
      </c>
      <c r="I1344" s="2">
        <v>0</v>
      </c>
      <c r="J1344" s="3" t="str">
        <f t="shared" si="86"/>
        <v/>
      </c>
      <c r="K1344" s="2">
        <v>98.806960000000004</v>
      </c>
      <c r="L1344" s="2">
        <v>0</v>
      </c>
      <c r="M1344" s="3">
        <f t="shared" si="87"/>
        <v>-1</v>
      </c>
    </row>
    <row r="1345" spans="1:13" x14ac:dyDescent="0.2">
      <c r="A1345" s="1" t="s">
        <v>6</v>
      </c>
      <c r="B1345" s="1" t="s">
        <v>48</v>
      </c>
      <c r="C1345" s="2">
        <v>0</v>
      </c>
      <c r="D1345" s="2">
        <v>0</v>
      </c>
      <c r="E1345" s="3" t="str">
        <f t="shared" si="84"/>
        <v/>
      </c>
      <c r="F1345" s="2">
        <v>0.13619000000000001</v>
      </c>
      <c r="G1345" s="2">
        <v>7.9141899999999996</v>
      </c>
      <c r="H1345" s="3">
        <f t="shared" si="85"/>
        <v>57.111388501358391</v>
      </c>
      <c r="I1345" s="2">
        <v>0</v>
      </c>
      <c r="J1345" s="3" t="str">
        <f t="shared" si="86"/>
        <v/>
      </c>
      <c r="K1345" s="2">
        <v>0.13619000000000001</v>
      </c>
      <c r="L1345" s="2">
        <v>7.9141899999999996</v>
      </c>
      <c r="M1345" s="3">
        <f t="shared" si="87"/>
        <v>57.111388501358391</v>
      </c>
    </row>
    <row r="1346" spans="1:13" x14ac:dyDescent="0.2">
      <c r="A1346" s="1" t="s">
        <v>5</v>
      </c>
      <c r="B1346" s="1" t="s">
        <v>48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</v>
      </c>
      <c r="L1346" s="2">
        <v>0</v>
      </c>
      <c r="M1346" s="3" t="str">
        <f t="shared" si="87"/>
        <v/>
      </c>
    </row>
    <row r="1347" spans="1:13" x14ac:dyDescent="0.2">
      <c r="A1347" s="1" t="s">
        <v>4</v>
      </c>
      <c r="B1347" s="1" t="s">
        <v>48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0</v>
      </c>
      <c r="J1347" s="3" t="str">
        <f t="shared" si="86"/>
        <v/>
      </c>
      <c r="K1347" s="2">
        <v>0</v>
      </c>
      <c r="L1347" s="2">
        <v>0</v>
      </c>
      <c r="M1347" s="3" t="str">
        <f t="shared" si="87"/>
        <v/>
      </c>
    </row>
    <row r="1348" spans="1:13" x14ac:dyDescent="0.2">
      <c r="A1348" s="1" t="s">
        <v>2</v>
      </c>
      <c r="B1348" s="1" t="s">
        <v>48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0</v>
      </c>
      <c r="J1348" s="3" t="str">
        <f t="shared" si="86"/>
        <v/>
      </c>
      <c r="K1348" s="2">
        <v>0</v>
      </c>
      <c r="L1348" s="2">
        <v>0</v>
      </c>
      <c r="M1348" s="3" t="str">
        <f t="shared" si="87"/>
        <v/>
      </c>
    </row>
    <row r="1349" spans="1:13" x14ac:dyDescent="0.2">
      <c r="A1349" s="6" t="s">
        <v>0</v>
      </c>
      <c r="B1349" s="6" t="s">
        <v>48</v>
      </c>
      <c r="C1349" s="5">
        <v>0</v>
      </c>
      <c r="D1349" s="5">
        <v>0</v>
      </c>
      <c r="E1349" s="4" t="str">
        <f t="shared" si="84"/>
        <v/>
      </c>
      <c r="F1349" s="5">
        <v>108.3082</v>
      </c>
      <c r="G1349" s="5">
        <v>546.59969000000001</v>
      </c>
      <c r="H1349" s="4">
        <f t="shared" si="85"/>
        <v>4.0467064358931273</v>
      </c>
      <c r="I1349" s="5">
        <v>1.0081</v>
      </c>
      <c r="J1349" s="4">
        <f t="shared" si="86"/>
        <v>541.20780676520189</v>
      </c>
      <c r="K1349" s="5">
        <v>108.3082</v>
      </c>
      <c r="L1349" s="5">
        <v>546.59969000000001</v>
      </c>
      <c r="M1349" s="4">
        <f t="shared" si="87"/>
        <v>4.0467064358931273</v>
      </c>
    </row>
    <row r="1350" spans="1:13" x14ac:dyDescent="0.2">
      <c r="A1350" s="1" t="s">
        <v>22</v>
      </c>
      <c r="B1350" s="1" t="s">
        <v>47</v>
      </c>
      <c r="C1350" s="2">
        <v>0</v>
      </c>
      <c r="D1350" s="2">
        <v>35.679400000000001</v>
      </c>
      <c r="E1350" s="3" t="str">
        <f t="shared" si="84"/>
        <v/>
      </c>
      <c r="F1350" s="2">
        <v>0</v>
      </c>
      <c r="G1350" s="2">
        <v>325.06639999999999</v>
      </c>
      <c r="H1350" s="3" t="str">
        <f t="shared" si="85"/>
        <v/>
      </c>
      <c r="I1350" s="2">
        <v>283.56641000000002</v>
      </c>
      <c r="J1350" s="3">
        <f t="shared" si="86"/>
        <v>0.14635016185450156</v>
      </c>
      <c r="K1350" s="2">
        <v>0</v>
      </c>
      <c r="L1350" s="2">
        <v>325.06639999999999</v>
      </c>
      <c r="M1350" s="3" t="str">
        <f t="shared" si="87"/>
        <v/>
      </c>
    </row>
    <row r="1351" spans="1:13" x14ac:dyDescent="0.2">
      <c r="A1351" s="1" t="s">
        <v>21</v>
      </c>
      <c r="B1351" s="1" t="s">
        <v>47</v>
      </c>
      <c r="C1351" s="2">
        <v>5.219E-2</v>
      </c>
      <c r="D1351" s="2">
        <v>0</v>
      </c>
      <c r="E1351" s="3">
        <f t="shared" si="84"/>
        <v>-1</v>
      </c>
      <c r="F1351" s="2">
        <v>21.617920000000002</v>
      </c>
      <c r="G1351" s="2">
        <v>59.124160000000003</v>
      </c>
      <c r="H1351" s="3">
        <f t="shared" si="85"/>
        <v>1.7349606252590442</v>
      </c>
      <c r="I1351" s="2">
        <v>30.745100000000001</v>
      </c>
      <c r="J1351" s="3">
        <f t="shared" si="86"/>
        <v>0.92304334674468458</v>
      </c>
      <c r="K1351" s="2">
        <v>21.617920000000002</v>
      </c>
      <c r="L1351" s="2">
        <v>59.124160000000003</v>
      </c>
      <c r="M1351" s="3">
        <f t="shared" si="87"/>
        <v>1.7349606252590442</v>
      </c>
    </row>
    <row r="1352" spans="1:13" x14ac:dyDescent="0.2">
      <c r="A1352" s="1" t="s">
        <v>20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5.3520099999999999</v>
      </c>
      <c r="G1352" s="2">
        <v>11.001580000000001</v>
      </c>
      <c r="H1352" s="3">
        <f t="shared" si="85"/>
        <v>1.0555978034420712</v>
      </c>
      <c r="I1352" s="2">
        <v>103.50451</v>
      </c>
      <c r="J1352" s="3">
        <f t="shared" si="86"/>
        <v>-0.89370917267276562</v>
      </c>
      <c r="K1352" s="2">
        <v>5.3520099999999999</v>
      </c>
      <c r="L1352" s="2">
        <v>11.001580000000001</v>
      </c>
      <c r="M1352" s="3">
        <f t="shared" si="87"/>
        <v>1.0555978034420712</v>
      </c>
    </row>
    <row r="1353" spans="1:13" x14ac:dyDescent="0.2">
      <c r="A1353" s="1" t="s">
        <v>19</v>
      </c>
      <c r="B1353" s="1" t="s">
        <v>47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4.5050999999999997</v>
      </c>
      <c r="H1353" s="3" t="str">
        <f t="shared" si="85"/>
        <v/>
      </c>
      <c r="I1353" s="2">
        <v>0.88453999999999999</v>
      </c>
      <c r="J1353" s="3">
        <f t="shared" si="86"/>
        <v>4.0931557645781984</v>
      </c>
      <c r="K1353" s="2">
        <v>0</v>
      </c>
      <c r="L1353" s="2">
        <v>4.5050999999999997</v>
      </c>
      <c r="M1353" s="3" t="str">
        <f t="shared" si="87"/>
        <v/>
      </c>
    </row>
    <row r="1354" spans="1:13" x14ac:dyDescent="0.2">
      <c r="A1354" s="1" t="s">
        <v>18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0.15948000000000001</v>
      </c>
      <c r="H1354" s="3" t="str">
        <f t="shared" si="85"/>
        <v/>
      </c>
      <c r="I1354" s="2">
        <v>1E-3</v>
      </c>
      <c r="J1354" s="3">
        <f t="shared" si="86"/>
        <v>158.48000000000002</v>
      </c>
      <c r="K1354" s="2">
        <v>0</v>
      </c>
      <c r="L1354" s="2">
        <v>0.15948000000000001</v>
      </c>
      <c r="M1354" s="3" t="str">
        <f t="shared" si="87"/>
        <v/>
      </c>
    </row>
    <row r="1355" spans="1:13" x14ac:dyDescent="0.2">
      <c r="A1355" s="1" t="s">
        <v>17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136.03086999999999</v>
      </c>
      <c r="G1355" s="2">
        <v>250.45187999999999</v>
      </c>
      <c r="H1355" s="3">
        <f t="shared" si="85"/>
        <v>0.84114002946537059</v>
      </c>
      <c r="I1355" s="2">
        <v>145.25444999999999</v>
      </c>
      <c r="J1355" s="3">
        <f t="shared" si="86"/>
        <v>0.72422862087874074</v>
      </c>
      <c r="K1355" s="2">
        <v>136.03086999999999</v>
      </c>
      <c r="L1355" s="2">
        <v>250.45187999999999</v>
      </c>
      <c r="M1355" s="3">
        <f t="shared" si="87"/>
        <v>0.84114002946537059</v>
      </c>
    </row>
    <row r="1356" spans="1:13" x14ac:dyDescent="0.2">
      <c r="A1356" s="1" t="s">
        <v>16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14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85.625780000000006</v>
      </c>
      <c r="G1357" s="2">
        <v>302.70276000000001</v>
      </c>
      <c r="H1357" s="3">
        <f t="shared" si="85"/>
        <v>2.5351825116220836</v>
      </c>
      <c r="I1357" s="2">
        <v>529.01729</v>
      </c>
      <c r="J1357" s="3">
        <f t="shared" si="86"/>
        <v>-0.42780176428638084</v>
      </c>
      <c r="K1357" s="2">
        <v>85.625780000000006</v>
      </c>
      <c r="L1357" s="2">
        <v>302.70276000000001</v>
      </c>
      <c r="M1357" s="3">
        <f t="shared" si="87"/>
        <v>2.5351825116220836</v>
      </c>
    </row>
    <row r="1358" spans="1:13" x14ac:dyDescent="0.2">
      <c r="A1358" s="1" t="s">
        <v>13</v>
      </c>
      <c r="B1358" s="1" t="s">
        <v>47</v>
      </c>
      <c r="C1358" s="2">
        <v>8.4534500000000001</v>
      </c>
      <c r="D1358" s="2">
        <v>0</v>
      </c>
      <c r="E1358" s="3">
        <f t="shared" si="84"/>
        <v>-1</v>
      </c>
      <c r="F1358" s="2">
        <v>198.06790000000001</v>
      </c>
      <c r="G1358" s="2">
        <v>522.84247000000005</v>
      </c>
      <c r="H1358" s="3">
        <f t="shared" si="85"/>
        <v>1.6397133003379145</v>
      </c>
      <c r="I1358" s="2">
        <v>193.91231999999999</v>
      </c>
      <c r="J1358" s="3">
        <f t="shared" si="86"/>
        <v>1.6962828870285294</v>
      </c>
      <c r="K1358" s="2">
        <v>198.06790000000001</v>
      </c>
      <c r="L1358" s="2">
        <v>522.84247000000005</v>
      </c>
      <c r="M1358" s="3">
        <f t="shared" si="87"/>
        <v>1.6397133003379145</v>
      </c>
    </row>
    <row r="1359" spans="1:13" x14ac:dyDescent="0.2">
      <c r="A1359" s="1" t="s">
        <v>12</v>
      </c>
      <c r="B1359" s="1" t="s">
        <v>47</v>
      </c>
      <c r="C1359" s="2">
        <v>0</v>
      </c>
      <c r="D1359" s="2">
        <v>0</v>
      </c>
      <c r="E1359" s="3" t="str">
        <f t="shared" si="84"/>
        <v/>
      </c>
      <c r="F1359" s="2">
        <v>492.02033999999998</v>
      </c>
      <c r="G1359" s="2">
        <v>524.37492999999995</v>
      </c>
      <c r="H1359" s="3">
        <f t="shared" si="85"/>
        <v>6.5758643230074521E-2</v>
      </c>
      <c r="I1359" s="2">
        <v>1016.80954</v>
      </c>
      <c r="J1359" s="3">
        <f t="shared" si="86"/>
        <v>-0.48429385310448603</v>
      </c>
      <c r="K1359" s="2">
        <v>492.02033999999998</v>
      </c>
      <c r="L1359" s="2">
        <v>524.37492999999995</v>
      </c>
      <c r="M1359" s="3">
        <f t="shared" si="87"/>
        <v>6.5758643230074521E-2</v>
      </c>
    </row>
    <row r="1360" spans="1:13" x14ac:dyDescent="0.2">
      <c r="A1360" s="1" t="s">
        <v>11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213.89879999999999</v>
      </c>
      <c r="G1360" s="2">
        <v>53.474510000000002</v>
      </c>
      <c r="H1360" s="3">
        <f t="shared" si="85"/>
        <v>-0.75000088827052791</v>
      </c>
      <c r="I1360" s="2">
        <v>245.69460000000001</v>
      </c>
      <c r="J1360" s="3">
        <f t="shared" si="86"/>
        <v>-0.78235374322431184</v>
      </c>
      <c r="K1360" s="2">
        <v>213.89879999999999</v>
      </c>
      <c r="L1360" s="2">
        <v>53.474510000000002</v>
      </c>
      <c r="M1360" s="3">
        <f t="shared" si="87"/>
        <v>-0.75000088827052791</v>
      </c>
    </row>
    <row r="1361" spans="1:13" x14ac:dyDescent="0.2">
      <c r="A1361" s="1" t="s">
        <v>10</v>
      </c>
      <c r="B1361" s="1" t="s">
        <v>47</v>
      </c>
      <c r="C1361" s="2">
        <v>748</v>
      </c>
      <c r="D1361" s="2">
        <v>0</v>
      </c>
      <c r="E1361" s="3">
        <f t="shared" si="84"/>
        <v>-1</v>
      </c>
      <c r="F1361" s="2">
        <v>888.59429999999998</v>
      </c>
      <c r="G1361" s="2">
        <v>928.24009000000001</v>
      </c>
      <c r="H1361" s="3">
        <f t="shared" si="85"/>
        <v>4.4616300149573407E-2</v>
      </c>
      <c r="I1361" s="2">
        <v>1208.7640799999999</v>
      </c>
      <c r="J1361" s="3">
        <f t="shared" si="86"/>
        <v>-0.23207505471208234</v>
      </c>
      <c r="K1361" s="2">
        <v>888.59429999999998</v>
      </c>
      <c r="L1361" s="2">
        <v>928.24009000000001</v>
      </c>
      <c r="M1361" s="3">
        <f t="shared" si="87"/>
        <v>4.4616300149573407E-2</v>
      </c>
    </row>
    <row r="1362" spans="1:13" x14ac:dyDescent="0.2">
      <c r="A1362" s="1" t="s">
        <v>27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84.939210000000003</v>
      </c>
      <c r="G1362" s="2">
        <v>4.2729200000000001</v>
      </c>
      <c r="H1362" s="3">
        <f t="shared" si="85"/>
        <v>-0.94969437554222602</v>
      </c>
      <c r="I1362" s="2">
        <v>18.726099999999999</v>
      </c>
      <c r="J1362" s="3">
        <f t="shared" si="86"/>
        <v>-0.77182007999530067</v>
      </c>
      <c r="K1362" s="2">
        <v>84.939210000000003</v>
      </c>
      <c r="L1362" s="2">
        <v>4.2729200000000001</v>
      </c>
      <c r="M1362" s="3">
        <f t="shared" si="87"/>
        <v>-0.94969437554222602</v>
      </c>
    </row>
    <row r="1363" spans="1:13" x14ac:dyDescent="0.2">
      <c r="A1363" s="1" t="s">
        <v>9</v>
      </c>
      <c r="B1363" s="1" t="s">
        <v>47</v>
      </c>
      <c r="C1363" s="2">
        <v>0</v>
      </c>
      <c r="D1363" s="2">
        <v>20.993729999999999</v>
      </c>
      <c r="E1363" s="3" t="str">
        <f t="shared" si="84"/>
        <v/>
      </c>
      <c r="F1363" s="2">
        <v>115.59907</v>
      </c>
      <c r="G1363" s="2">
        <v>480.16012999999998</v>
      </c>
      <c r="H1363" s="3">
        <f t="shared" si="85"/>
        <v>3.1536677587458097</v>
      </c>
      <c r="I1363" s="2">
        <v>3773.7072400000002</v>
      </c>
      <c r="J1363" s="3">
        <f t="shared" si="86"/>
        <v>-0.87276169043786234</v>
      </c>
      <c r="K1363" s="2">
        <v>115.59907</v>
      </c>
      <c r="L1363" s="2">
        <v>480.16012999999998</v>
      </c>
      <c r="M1363" s="3">
        <f t="shared" si="87"/>
        <v>3.1536677587458097</v>
      </c>
    </row>
    <row r="1364" spans="1:13" x14ac:dyDescent="0.2">
      <c r="A1364" s="1" t="s">
        <v>8</v>
      </c>
      <c r="B1364" s="1" t="s">
        <v>47</v>
      </c>
      <c r="C1364" s="2">
        <v>22.2</v>
      </c>
      <c r="D1364" s="2">
        <v>39.261789999999998</v>
      </c>
      <c r="E1364" s="3">
        <f t="shared" si="84"/>
        <v>0.76854909909909908</v>
      </c>
      <c r="F1364" s="2">
        <v>314.33314000000001</v>
      </c>
      <c r="G1364" s="2">
        <v>719.08367999999996</v>
      </c>
      <c r="H1364" s="3">
        <f t="shared" si="85"/>
        <v>1.287648321141067</v>
      </c>
      <c r="I1364" s="2">
        <v>638.08551</v>
      </c>
      <c r="J1364" s="3">
        <f t="shared" si="86"/>
        <v>0.12693936585395882</v>
      </c>
      <c r="K1364" s="2">
        <v>314.33314000000001</v>
      </c>
      <c r="L1364" s="2">
        <v>719.08367999999996</v>
      </c>
      <c r="M1364" s="3">
        <f t="shared" si="87"/>
        <v>1.287648321141067</v>
      </c>
    </row>
    <row r="1365" spans="1:13" x14ac:dyDescent="0.2">
      <c r="A1365" s="1" t="s">
        <v>7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829.68665999999996</v>
      </c>
      <c r="G1365" s="2">
        <v>198.61341999999999</v>
      </c>
      <c r="H1365" s="3">
        <f t="shared" si="85"/>
        <v>-0.76061635123794802</v>
      </c>
      <c r="I1365" s="2">
        <v>224.47152</v>
      </c>
      <c r="J1365" s="3">
        <f t="shared" si="86"/>
        <v>-0.11519545998530245</v>
      </c>
      <c r="K1365" s="2">
        <v>829.68665999999996</v>
      </c>
      <c r="L1365" s="2">
        <v>198.61341999999999</v>
      </c>
      <c r="M1365" s="3">
        <f t="shared" si="87"/>
        <v>-0.76061635123794802</v>
      </c>
    </row>
    <row r="1366" spans="1:13" x14ac:dyDescent="0.2">
      <c r="A1366" s="1" t="s">
        <v>6</v>
      </c>
      <c r="B1366" s="1" t="s">
        <v>47</v>
      </c>
      <c r="C1366" s="2">
        <v>0</v>
      </c>
      <c r="D1366" s="2">
        <v>0</v>
      </c>
      <c r="E1366" s="3" t="str">
        <f t="shared" si="84"/>
        <v/>
      </c>
      <c r="F1366" s="2">
        <v>21.924099999999999</v>
      </c>
      <c r="G1366" s="2">
        <v>23.851659999999999</v>
      </c>
      <c r="H1366" s="3">
        <f t="shared" si="85"/>
        <v>8.7919686554978282E-2</v>
      </c>
      <c r="I1366" s="2">
        <v>36.736190000000001</v>
      </c>
      <c r="J1366" s="3">
        <f t="shared" si="86"/>
        <v>-0.35073125438430064</v>
      </c>
      <c r="K1366" s="2">
        <v>21.924099999999999</v>
      </c>
      <c r="L1366" s="2">
        <v>23.851659999999999</v>
      </c>
      <c r="M1366" s="3">
        <f t="shared" si="87"/>
        <v>8.7919686554978282E-2</v>
      </c>
    </row>
    <row r="1367" spans="1:13" x14ac:dyDescent="0.2">
      <c r="A1367" s="1" t="s">
        <v>5</v>
      </c>
      <c r="B1367" s="1" t="s">
        <v>47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4</v>
      </c>
      <c r="B1368" s="1" t="s">
        <v>47</v>
      </c>
      <c r="C1368" s="2">
        <v>0</v>
      </c>
      <c r="D1368" s="2">
        <v>27.6</v>
      </c>
      <c r="E1368" s="3" t="str">
        <f t="shared" ref="E1368:E1429" si="88">IF(C1368=0,"",(D1368/C1368-1))</f>
        <v/>
      </c>
      <c r="F1368" s="2">
        <v>101.68066</v>
      </c>
      <c r="G1368" s="2">
        <v>138.40975</v>
      </c>
      <c r="H1368" s="3">
        <f t="shared" ref="H1368:H1429" si="89">IF(F1368=0,"",(G1368/F1368-1))</f>
        <v>0.36122001961828332</v>
      </c>
      <c r="I1368" s="2">
        <v>80.481849999999994</v>
      </c>
      <c r="J1368" s="3">
        <f t="shared" ref="J1368:J1429" si="90">IF(I1368=0,"",(G1368/I1368-1))</f>
        <v>0.71976352432256485</v>
      </c>
      <c r="K1368" s="2">
        <v>101.68066</v>
      </c>
      <c r="L1368" s="2">
        <v>138.40975</v>
      </c>
      <c r="M1368" s="3">
        <f t="shared" ref="M1368:M1429" si="91">IF(K1368=0,"",(L1368/K1368-1))</f>
        <v>0.36122001961828332</v>
      </c>
    </row>
    <row r="1369" spans="1:13" x14ac:dyDescent="0.2">
      <c r="A1369" s="1" t="s">
        <v>3</v>
      </c>
      <c r="B1369" s="1" t="s">
        <v>47</v>
      </c>
      <c r="C1369" s="2">
        <v>0</v>
      </c>
      <c r="D1369" s="2">
        <v>0</v>
      </c>
      <c r="E1369" s="3" t="str">
        <f t="shared" si="88"/>
        <v/>
      </c>
      <c r="F1369" s="2">
        <v>220.40942000000001</v>
      </c>
      <c r="G1369" s="2">
        <v>227.29479000000001</v>
      </c>
      <c r="H1369" s="3">
        <f t="shared" si="89"/>
        <v>3.1239000583550336E-2</v>
      </c>
      <c r="I1369" s="2">
        <v>206.27010000000001</v>
      </c>
      <c r="J1369" s="3">
        <f t="shared" si="90"/>
        <v>0.10192795756631723</v>
      </c>
      <c r="K1369" s="2">
        <v>220.40942000000001</v>
      </c>
      <c r="L1369" s="2">
        <v>227.29479000000001</v>
      </c>
      <c r="M1369" s="3">
        <f t="shared" si="91"/>
        <v>3.1239000583550336E-2</v>
      </c>
    </row>
    <row r="1370" spans="1:13" x14ac:dyDescent="0.2">
      <c r="A1370" s="1" t="s">
        <v>26</v>
      </c>
      <c r="B1370" s="1" t="s">
        <v>47</v>
      </c>
      <c r="C1370" s="2">
        <v>0</v>
      </c>
      <c r="D1370" s="2">
        <v>0</v>
      </c>
      <c r="E1370" s="3" t="str">
        <f t="shared" si="88"/>
        <v/>
      </c>
      <c r="F1370" s="2">
        <v>0</v>
      </c>
      <c r="G1370" s="2">
        <v>0</v>
      </c>
      <c r="H1370" s="3" t="str">
        <f t="shared" si="89"/>
        <v/>
      </c>
      <c r="I1370" s="2">
        <v>0</v>
      </c>
      <c r="J1370" s="3" t="str">
        <f t="shared" si="90"/>
        <v/>
      </c>
      <c r="K1370" s="2">
        <v>0</v>
      </c>
      <c r="L1370" s="2">
        <v>0</v>
      </c>
      <c r="M1370" s="3" t="str">
        <f t="shared" si="91"/>
        <v/>
      </c>
    </row>
    <row r="1371" spans="1:13" x14ac:dyDescent="0.2">
      <c r="A1371" s="1" t="s">
        <v>2</v>
      </c>
      <c r="B1371" s="1" t="s">
        <v>47</v>
      </c>
      <c r="C1371" s="2">
        <v>0</v>
      </c>
      <c r="D1371" s="2">
        <v>0</v>
      </c>
      <c r="E1371" s="3" t="str">
        <f t="shared" si="88"/>
        <v/>
      </c>
      <c r="F1371" s="2">
        <v>0</v>
      </c>
      <c r="G1371" s="2">
        <v>4.8332199999999998</v>
      </c>
      <c r="H1371" s="3" t="str">
        <f t="shared" si="89"/>
        <v/>
      </c>
      <c r="I1371" s="2">
        <v>2.8293900000000001</v>
      </c>
      <c r="J1371" s="3">
        <f t="shared" si="90"/>
        <v>0.70821979295890625</v>
      </c>
      <c r="K1371" s="2">
        <v>0</v>
      </c>
      <c r="L1371" s="2">
        <v>4.8332199999999998</v>
      </c>
      <c r="M1371" s="3" t="str">
        <f t="shared" si="91"/>
        <v/>
      </c>
    </row>
    <row r="1372" spans="1:13" x14ac:dyDescent="0.2">
      <c r="A1372" s="1" t="s">
        <v>25</v>
      </c>
      <c r="B1372" s="1" t="s">
        <v>47</v>
      </c>
      <c r="C1372" s="2">
        <v>0</v>
      </c>
      <c r="D1372" s="2">
        <v>0</v>
      </c>
      <c r="E1372" s="3" t="str">
        <f t="shared" si="88"/>
        <v/>
      </c>
      <c r="F1372" s="2">
        <v>103.83391</v>
      </c>
      <c r="G1372" s="2">
        <v>110.91813999999999</v>
      </c>
      <c r="H1372" s="3">
        <f t="shared" si="89"/>
        <v>6.822655527466881E-2</v>
      </c>
      <c r="I1372" s="2">
        <v>30.626280000000001</v>
      </c>
      <c r="J1372" s="3">
        <f t="shared" si="90"/>
        <v>2.6216654454932167</v>
      </c>
      <c r="K1372" s="2">
        <v>103.83391</v>
      </c>
      <c r="L1372" s="2">
        <v>110.91813999999999</v>
      </c>
      <c r="M1372" s="3">
        <f t="shared" si="91"/>
        <v>6.822655527466881E-2</v>
      </c>
    </row>
    <row r="1373" spans="1:13" x14ac:dyDescent="0.2">
      <c r="A1373" s="1" t="s">
        <v>29</v>
      </c>
      <c r="B1373" s="1" t="s">
        <v>47</v>
      </c>
      <c r="C1373" s="2">
        <v>0</v>
      </c>
      <c r="D1373" s="2">
        <v>0</v>
      </c>
      <c r="E1373" s="3" t="str">
        <f t="shared" si="88"/>
        <v/>
      </c>
      <c r="F1373" s="2">
        <v>0</v>
      </c>
      <c r="G1373" s="2">
        <v>18.23555</v>
      </c>
      <c r="H1373" s="3" t="str">
        <f t="shared" si="89"/>
        <v/>
      </c>
      <c r="I1373" s="2">
        <v>1.3063</v>
      </c>
      <c r="J1373" s="3">
        <f t="shared" si="90"/>
        <v>12.959695322667075</v>
      </c>
      <c r="K1373" s="2">
        <v>0</v>
      </c>
      <c r="L1373" s="2">
        <v>18.23555</v>
      </c>
      <c r="M1373" s="3" t="str">
        <f t="shared" si="91"/>
        <v/>
      </c>
    </row>
    <row r="1374" spans="1:13" x14ac:dyDescent="0.2">
      <c r="A1374" s="6" t="s">
        <v>0</v>
      </c>
      <c r="B1374" s="6" t="s">
        <v>47</v>
      </c>
      <c r="C1374" s="5">
        <v>778.70564000000002</v>
      </c>
      <c r="D1374" s="5">
        <v>123.53492</v>
      </c>
      <c r="E1374" s="4">
        <f t="shared" si="88"/>
        <v>-0.8413586422720658</v>
      </c>
      <c r="F1374" s="5">
        <v>3833.61409</v>
      </c>
      <c r="G1374" s="5">
        <v>4907.6166199999998</v>
      </c>
      <c r="H1374" s="4">
        <f t="shared" si="89"/>
        <v>0.28015405431692786</v>
      </c>
      <c r="I1374" s="5">
        <v>8811.3943199999994</v>
      </c>
      <c r="J1374" s="4">
        <f t="shared" si="90"/>
        <v>-0.44303745335051581</v>
      </c>
      <c r="K1374" s="5">
        <v>3833.61409</v>
      </c>
      <c r="L1374" s="5">
        <v>4907.6166199999998</v>
      </c>
      <c r="M1374" s="4">
        <f t="shared" si="91"/>
        <v>0.28015405431692786</v>
      </c>
    </row>
    <row r="1375" spans="1:13" x14ac:dyDescent="0.2">
      <c r="A1375" s="1" t="s">
        <v>22</v>
      </c>
      <c r="B1375" s="1" t="s">
        <v>46</v>
      </c>
      <c r="C1375" s="2">
        <v>0</v>
      </c>
      <c r="D1375" s="2">
        <v>0</v>
      </c>
      <c r="E1375" s="3" t="str">
        <f t="shared" si="88"/>
        <v/>
      </c>
      <c r="F1375" s="2">
        <v>8.4042300000000001</v>
      </c>
      <c r="G1375" s="2">
        <v>0</v>
      </c>
      <c r="H1375" s="3">
        <f t="shared" si="89"/>
        <v>-1</v>
      </c>
      <c r="I1375" s="2">
        <v>0</v>
      </c>
      <c r="J1375" s="3" t="str">
        <f t="shared" si="90"/>
        <v/>
      </c>
      <c r="K1375" s="2">
        <v>8.4042300000000001</v>
      </c>
      <c r="L1375" s="2">
        <v>0</v>
      </c>
      <c r="M1375" s="3">
        <f t="shared" si="91"/>
        <v>-1</v>
      </c>
    </row>
    <row r="1376" spans="1:13" x14ac:dyDescent="0.2">
      <c r="A1376" s="1" t="s">
        <v>21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162.36832999999999</v>
      </c>
      <c r="G1376" s="2">
        <v>166.08878999999999</v>
      </c>
      <c r="H1376" s="3">
        <f t="shared" si="89"/>
        <v>2.291370490784761E-2</v>
      </c>
      <c r="I1376" s="2">
        <v>99.927480000000003</v>
      </c>
      <c r="J1376" s="3">
        <f t="shared" si="90"/>
        <v>0.66209325002491792</v>
      </c>
      <c r="K1376" s="2">
        <v>162.36832999999999</v>
      </c>
      <c r="L1376" s="2">
        <v>166.08878999999999</v>
      </c>
      <c r="M1376" s="3">
        <f t="shared" si="91"/>
        <v>2.291370490784761E-2</v>
      </c>
    </row>
    <row r="1377" spans="1:13" x14ac:dyDescent="0.2">
      <c r="A1377" s="1" t="s">
        <v>20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53.869979999999998</v>
      </c>
      <c r="G1377" s="2">
        <v>0</v>
      </c>
      <c r="H1377" s="3">
        <f t="shared" si="89"/>
        <v>-1</v>
      </c>
      <c r="I1377" s="2">
        <v>0</v>
      </c>
      <c r="J1377" s="3" t="str">
        <f t="shared" si="90"/>
        <v/>
      </c>
      <c r="K1377" s="2">
        <v>53.869979999999998</v>
      </c>
      <c r="L1377" s="2">
        <v>0</v>
      </c>
      <c r="M1377" s="3">
        <f t="shared" si="91"/>
        <v>-1</v>
      </c>
    </row>
    <row r="1378" spans="1:13" x14ac:dyDescent="0.2">
      <c r="A1378" s="1" t="s">
        <v>19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173.06677999999999</v>
      </c>
      <c r="G1378" s="2">
        <v>156.00599</v>
      </c>
      <c r="H1378" s="3">
        <f t="shared" si="89"/>
        <v>-9.8579230514371341E-2</v>
      </c>
      <c r="I1378" s="2">
        <v>133.8159</v>
      </c>
      <c r="J1378" s="3">
        <f t="shared" si="90"/>
        <v>0.16582551101924348</v>
      </c>
      <c r="K1378" s="2">
        <v>173.06677999999999</v>
      </c>
      <c r="L1378" s="2">
        <v>156.00599</v>
      </c>
      <c r="M1378" s="3">
        <f t="shared" si="91"/>
        <v>-9.8579230514371341E-2</v>
      </c>
    </row>
    <row r="1379" spans="1:13" x14ac:dyDescent="0.2">
      <c r="A1379" s="1" t="s">
        <v>18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0</v>
      </c>
      <c r="G1379" s="2">
        <v>0</v>
      </c>
      <c r="H1379" s="3" t="str">
        <f t="shared" si="89"/>
        <v/>
      </c>
      <c r="I1379" s="2">
        <v>0</v>
      </c>
      <c r="J1379" s="3" t="str">
        <f t="shared" si="90"/>
        <v/>
      </c>
      <c r="K1379" s="2">
        <v>0</v>
      </c>
      <c r="L1379" s="2">
        <v>0</v>
      </c>
      <c r="M1379" s="3" t="str">
        <f t="shared" si="91"/>
        <v/>
      </c>
    </row>
    <row r="1380" spans="1:13" x14ac:dyDescent="0.2">
      <c r="A1380" s="1" t="s">
        <v>17</v>
      </c>
      <c r="B1380" s="1" t="s">
        <v>46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0</v>
      </c>
      <c r="H1380" s="3" t="str">
        <f t="shared" si="89"/>
        <v/>
      </c>
      <c r="I1380" s="2">
        <v>0</v>
      </c>
      <c r="J1380" s="3" t="str">
        <f t="shared" si="90"/>
        <v/>
      </c>
      <c r="K1380" s="2">
        <v>0</v>
      </c>
      <c r="L1380" s="2">
        <v>0</v>
      </c>
      <c r="M1380" s="3" t="str">
        <f t="shared" si="91"/>
        <v/>
      </c>
    </row>
    <row r="1381" spans="1:13" x14ac:dyDescent="0.2">
      <c r="A1381" s="1" t="s">
        <v>14</v>
      </c>
      <c r="B1381" s="1" t="s">
        <v>46</v>
      </c>
      <c r="C1381" s="2">
        <v>0</v>
      </c>
      <c r="D1381" s="2">
        <v>0</v>
      </c>
      <c r="E1381" s="3" t="str">
        <f t="shared" si="88"/>
        <v/>
      </c>
      <c r="F1381" s="2">
        <v>15.64447</v>
      </c>
      <c r="G1381" s="2">
        <v>0</v>
      </c>
      <c r="H1381" s="3">
        <f t="shared" si="89"/>
        <v>-1</v>
      </c>
      <c r="I1381" s="2">
        <v>0</v>
      </c>
      <c r="J1381" s="3" t="str">
        <f t="shared" si="90"/>
        <v/>
      </c>
      <c r="K1381" s="2">
        <v>15.64447</v>
      </c>
      <c r="L1381" s="2">
        <v>0</v>
      </c>
      <c r="M1381" s="3">
        <f t="shared" si="91"/>
        <v>-1</v>
      </c>
    </row>
    <row r="1382" spans="1:13" x14ac:dyDescent="0.2">
      <c r="A1382" s="1" t="s">
        <v>13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424.33089000000001</v>
      </c>
      <c r="J1382" s="3">
        <f t="shared" si="90"/>
        <v>-1</v>
      </c>
      <c r="K1382" s="2">
        <v>0</v>
      </c>
      <c r="L1382" s="2">
        <v>0</v>
      </c>
      <c r="M1382" s="3" t="str">
        <f t="shared" si="91"/>
        <v/>
      </c>
    </row>
    <row r="1383" spans="1:13" x14ac:dyDescent="0.2">
      <c r="A1383" s="1" t="s">
        <v>12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26.582599999999999</v>
      </c>
      <c r="G1383" s="2">
        <v>92.5</v>
      </c>
      <c r="H1383" s="3">
        <f t="shared" si="89"/>
        <v>2.4797198167222168</v>
      </c>
      <c r="I1383" s="2">
        <v>0</v>
      </c>
      <c r="J1383" s="3" t="str">
        <f t="shared" si="90"/>
        <v/>
      </c>
      <c r="K1383" s="2">
        <v>26.582599999999999</v>
      </c>
      <c r="L1383" s="2">
        <v>92.5</v>
      </c>
      <c r="M1383" s="3">
        <f t="shared" si="91"/>
        <v>2.4797198167222168</v>
      </c>
    </row>
    <row r="1384" spans="1:13" x14ac:dyDescent="0.2">
      <c r="A1384" s="1" t="s">
        <v>11</v>
      </c>
      <c r="B1384" s="1" t="s">
        <v>46</v>
      </c>
      <c r="C1384" s="2">
        <v>0</v>
      </c>
      <c r="D1384" s="2">
        <v>0</v>
      </c>
      <c r="E1384" s="3" t="str">
        <f t="shared" si="88"/>
        <v/>
      </c>
      <c r="F1384" s="2">
        <v>10.850680000000001</v>
      </c>
      <c r="G1384" s="2">
        <v>0</v>
      </c>
      <c r="H1384" s="3">
        <f t="shared" si="89"/>
        <v>-1</v>
      </c>
      <c r="I1384" s="2">
        <v>0</v>
      </c>
      <c r="J1384" s="3" t="str">
        <f t="shared" si="90"/>
        <v/>
      </c>
      <c r="K1384" s="2">
        <v>10.850680000000001</v>
      </c>
      <c r="L1384" s="2">
        <v>0</v>
      </c>
      <c r="M1384" s="3">
        <f t="shared" si="91"/>
        <v>-1</v>
      </c>
    </row>
    <row r="1385" spans="1:13" x14ac:dyDescent="0.2">
      <c r="A1385" s="1" t="s">
        <v>10</v>
      </c>
      <c r="B1385" s="1" t="s">
        <v>46</v>
      </c>
      <c r="C1385" s="2">
        <v>9.5449999999999999</v>
      </c>
      <c r="D1385" s="2">
        <v>5.8869999999999996</v>
      </c>
      <c r="E1385" s="3">
        <f t="shared" si="88"/>
        <v>-0.38323729701414355</v>
      </c>
      <c r="F1385" s="2">
        <v>1100.80333</v>
      </c>
      <c r="G1385" s="2">
        <v>1375.5793200000001</v>
      </c>
      <c r="H1385" s="3">
        <f t="shared" si="89"/>
        <v>0.24961406139641684</v>
      </c>
      <c r="I1385" s="2">
        <v>1379.70136</v>
      </c>
      <c r="J1385" s="3">
        <f t="shared" si="90"/>
        <v>-2.9876320481412311E-3</v>
      </c>
      <c r="K1385" s="2">
        <v>1100.80333</v>
      </c>
      <c r="L1385" s="2">
        <v>1375.5793200000001</v>
      </c>
      <c r="M1385" s="3">
        <f t="shared" si="91"/>
        <v>0.24961406139641684</v>
      </c>
    </row>
    <row r="1386" spans="1:13" x14ac:dyDescent="0.2">
      <c r="A1386" s="1" t="s">
        <v>9</v>
      </c>
      <c r="B1386" s="1" t="s">
        <v>46</v>
      </c>
      <c r="C1386" s="2">
        <v>0</v>
      </c>
      <c r="D1386" s="2">
        <v>0</v>
      </c>
      <c r="E1386" s="3" t="str">
        <f t="shared" si="88"/>
        <v/>
      </c>
      <c r="F1386" s="2">
        <v>562.476</v>
      </c>
      <c r="G1386" s="2">
        <v>35.382620000000003</v>
      </c>
      <c r="H1386" s="3">
        <f t="shared" si="89"/>
        <v>-0.93709488049267875</v>
      </c>
      <c r="I1386" s="2">
        <v>27.902529999999999</v>
      </c>
      <c r="J1386" s="3">
        <f t="shared" si="90"/>
        <v>0.26807927453173619</v>
      </c>
      <c r="K1386" s="2">
        <v>562.476</v>
      </c>
      <c r="L1386" s="2">
        <v>35.382620000000003</v>
      </c>
      <c r="M1386" s="3">
        <f t="shared" si="91"/>
        <v>-0.93709488049267875</v>
      </c>
    </row>
    <row r="1387" spans="1:13" x14ac:dyDescent="0.2">
      <c r="A1387" s="1" t="s">
        <v>8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3.36998</v>
      </c>
      <c r="G1387" s="2">
        <v>21.391780000000001</v>
      </c>
      <c r="H1387" s="3">
        <f t="shared" si="89"/>
        <v>5.347746870901311</v>
      </c>
      <c r="I1387" s="2">
        <v>52.529000000000003</v>
      </c>
      <c r="J1387" s="3">
        <f t="shared" si="90"/>
        <v>-0.59276247406194682</v>
      </c>
      <c r="K1387" s="2">
        <v>3.36998</v>
      </c>
      <c r="L1387" s="2">
        <v>21.391780000000001</v>
      </c>
      <c r="M1387" s="3">
        <f t="shared" si="91"/>
        <v>5.347746870901311</v>
      </c>
    </row>
    <row r="1388" spans="1:13" x14ac:dyDescent="0.2">
      <c r="A1388" s="1" t="s">
        <v>7</v>
      </c>
      <c r="B1388" s="1" t="s">
        <v>46</v>
      </c>
      <c r="C1388" s="2">
        <v>139.1782</v>
      </c>
      <c r="D1388" s="2">
        <v>0</v>
      </c>
      <c r="E1388" s="3">
        <f t="shared" si="88"/>
        <v>-1</v>
      </c>
      <c r="F1388" s="2">
        <v>831.20533</v>
      </c>
      <c r="G1388" s="2">
        <v>571.31555000000003</v>
      </c>
      <c r="H1388" s="3">
        <f t="shared" si="89"/>
        <v>-0.31266616156082638</v>
      </c>
      <c r="I1388" s="2">
        <v>656.36122</v>
      </c>
      <c r="J1388" s="3">
        <f t="shared" si="90"/>
        <v>-0.12957144238350948</v>
      </c>
      <c r="K1388" s="2">
        <v>831.20533</v>
      </c>
      <c r="L1388" s="2">
        <v>571.31555000000003</v>
      </c>
      <c r="M1388" s="3">
        <f t="shared" si="91"/>
        <v>-0.31266616156082638</v>
      </c>
    </row>
    <row r="1389" spans="1:13" x14ac:dyDescent="0.2">
      <c r="A1389" s="1" t="s">
        <v>6</v>
      </c>
      <c r="B1389" s="1" t="s">
        <v>46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0</v>
      </c>
      <c r="L1389" s="2">
        <v>0</v>
      </c>
      <c r="M1389" s="3" t="str">
        <f t="shared" si="91"/>
        <v/>
      </c>
    </row>
    <row r="1390" spans="1:13" x14ac:dyDescent="0.2">
      <c r="A1390" s="1" t="s">
        <v>4</v>
      </c>
      <c r="B1390" s="1" t="s">
        <v>46</v>
      </c>
      <c r="C1390" s="2">
        <v>76.127610000000004</v>
      </c>
      <c r="D1390" s="2">
        <v>169.15178</v>
      </c>
      <c r="E1390" s="3">
        <f t="shared" si="88"/>
        <v>1.2219504855071635</v>
      </c>
      <c r="F1390" s="2">
        <v>1421.39653</v>
      </c>
      <c r="G1390" s="2">
        <v>1309.77937</v>
      </c>
      <c r="H1390" s="3">
        <f t="shared" si="89"/>
        <v>-7.8526405295220481E-2</v>
      </c>
      <c r="I1390" s="2">
        <v>1323.3200400000001</v>
      </c>
      <c r="J1390" s="3">
        <f t="shared" si="90"/>
        <v>-1.0232347119900065E-2</v>
      </c>
      <c r="K1390" s="2">
        <v>1421.39653</v>
      </c>
      <c r="L1390" s="2">
        <v>1309.77937</v>
      </c>
      <c r="M1390" s="3">
        <f t="shared" si="91"/>
        <v>-7.8526405295220481E-2</v>
      </c>
    </row>
    <row r="1391" spans="1:13" x14ac:dyDescent="0.2">
      <c r="A1391" s="1" t="s">
        <v>3</v>
      </c>
      <c r="B1391" s="1" t="s">
        <v>46</v>
      </c>
      <c r="C1391" s="2">
        <v>0</v>
      </c>
      <c r="D1391" s="2">
        <v>0</v>
      </c>
      <c r="E1391" s="3" t="str">
        <f t="shared" si="88"/>
        <v/>
      </c>
      <c r="F1391" s="2">
        <v>52.5</v>
      </c>
      <c r="G1391" s="2">
        <v>0</v>
      </c>
      <c r="H1391" s="3">
        <f t="shared" si="89"/>
        <v>-1</v>
      </c>
      <c r="I1391" s="2">
        <v>51.25</v>
      </c>
      <c r="J1391" s="3">
        <f t="shared" si="90"/>
        <v>-1</v>
      </c>
      <c r="K1391" s="2">
        <v>52.5</v>
      </c>
      <c r="L1391" s="2">
        <v>0</v>
      </c>
      <c r="M1391" s="3">
        <f t="shared" si="91"/>
        <v>-1</v>
      </c>
    </row>
    <row r="1392" spans="1:13" x14ac:dyDescent="0.2">
      <c r="A1392" s="1" t="s">
        <v>26</v>
      </c>
      <c r="B1392" s="1" t="s">
        <v>46</v>
      </c>
      <c r="C1392" s="2">
        <v>0</v>
      </c>
      <c r="D1392" s="2">
        <v>0</v>
      </c>
      <c r="E1392" s="3" t="str">
        <f t="shared" si="88"/>
        <v/>
      </c>
      <c r="F1392" s="2">
        <v>0</v>
      </c>
      <c r="G1392" s="2">
        <v>0</v>
      </c>
      <c r="H1392" s="3" t="str">
        <f t="shared" si="89"/>
        <v/>
      </c>
      <c r="I1392" s="2">
        <v>0</v>
      </c>
      <c r="J1392" s="3" t="str">
        <f t="shared" si="90"/>
        <v/>
      </c>
      <c r="K1392" s="2">
        <v>0</v>
      </c>
      <c r="L1392" s="2">
        <v>0</v>
      </c>
      <c r="M1392" s="3" t="str">
        <f t="shared" si="91"/>
        <v/>
      </c>
    </row>
    <row r="1393" spans="1:13" x14ac:dyDescent="0.2">
      <c r="A1393" s="1" t="s">
        <v>2</v>
      </c>
      <c r="B1393" s="1" t="s">
        <v>46</v>
      </c>
      <c r="C1393" s="2">
        <v>0</v>
      </c>
      <c r="D1393" s="2">
        <v>0</v>
      </c>
      <c r="E1393" s="3" t="str">
        <f t="shared" si="88"/>
        <v/>
      </c>
      <c r="F1393" s="2">
        <v>1.127</v>
      </c>
      <c r="G1393" s="2">
        <v>9.8910999999999998</v>
      </c>
      <c r="H1393" s="3">
        <f t="shared" si="89"/>
        <v>7.7764862466725813</v>
      </c>
      <c r="I1393" s="2">
        <v>0</v>
      </c>
      <c r="J1393" s="3" t="str">
        <f t="shared" si="90"/>
        <v/>
      </c>
      <c r="K1393" s="2">
        <v>1.127</v>
      </c>
      <c r="L1393" s="2">
        <v>9.8910999999999998</v>
      </c>
      <c r="M1393" s="3">
        <f t="shared" si="91"/>
        <v>7.7764862466725813</v>
      </c>
    </row>
    <row r="1394" spans="1:13" x14ac:dyDescent="0.2">
      <c r="A1394" s="1" t="s">
        <v>25</v>
      </c>
      <c r="B1394" s="1" t="s">
        <v>46</v>
      </c>
      <c r="C1394" s="2">
        <v>2.25</v>
      </c>
      <c r="D1394" s="2">
        <v>48.730469999999997</v>
      </c>
      <c r="E1394" s="3">
        <f t="shared" si="88"/>
        <v>20.657986666666666</v>
      </c>
      <c r="F1394" s="2">
        <v>859.58398999999997</v>
      </c>
      <c r="G1394" s="2">
        <v>1144.6558399999999</v>
      </c>
      <c r="H1394" s="3">
        <f t="shared" si="89"/>
        <v>0.33163932008552166</v>
      </c>
      <c r="I1394" s="2">
        <v>980.57575999999995</v>
      </c>
      <c r="J1394" s="3">
        <f t="shared" si="90"/>
        <v>0.167330344776216</v>
      </c>
      <c r="K1394" s="2">
        <v>859.58398999999997</v>
      </c>
      <c r="L1394" s="2">
        <v>1144.6558399999999</v>
      </c>
      <c r="M1394" s="3">
        <f t="shared" si="91"/>
        <v>0.33163932008552166</v>
      </c>
    </row>
    <row r="1395" spans="1:13" x14ac:dyDescent="0.2">
      <c r="A1395" s="6" t="s">
        <v>0</v>
      </c>
      <c r="B1395" s="6" t="s">
        <v>46</v>
      </c>
      <c r="C1395" s="5">
        <v>227.10081</v>
      </c>
      <c r="D1395" s="5">
        <v>223.76925</v>
      </c>
      <c r="E1395" s="4">
        <f t="shared" si="88"/>
        <v>-1.4669960886533162E-2</v>
      </c>
      <c r="F1395" s="5">
        <v>5283.2492300000004</v>
      </c>
      <c r="G1395" s="5">
        <v>4882.5903600000001</v>
      </c>
      <c r="H1395" s="4">
        <f t="shared" si="89"/>
        <v>-7.5835693634312973E-2</v>
      </c>
      <c r="I1395" s="5">
        <v>5129.7141799999999</v>
      </c>
      <c r="J1395" s="4">
        <f t="shared" si="90"/>
        <v>-4.8174968688021513E-2</v>
      </c>
      <c r="K1395" s="5">
        <v>5283.2492300000004</v>
      </c>
      <c r="L1395" s="5">
        <v>4882.5903600000001</v>
      </c>
      <c r="M1395" s="4">
        <f t="shared" si="91"/>
        <v>-7.5835693634312973E-2</v>
      </c>
    </row>
    <row r="1396" spans="1:13" x14ac:dyDescent="0.2">
      <c r="A1396" s="1" t="s">
        <v>22</v>
      </c>
      <c r="B1396" s="1" t="s">
        <v>45</v>
      </c>
      <c r="C1396" s="2">
        <v>10.97</v>
      </c>
      <c r="D1396" s="2">
        <v>0</v>
      </c>
      <c r="E1396" s="3">
        <f t="shared" si="88"/>
        <v>-1</v>
      </c>
      <c r="F1396" s="2">
        <v>10.97</v>
      </c>
      <c r="G1396" s="2">
        <v>10.38</v>
      </c>
      <c r="H1396" s="3">
        <f t="shared" si="89"/>
        <v>-5.3783044667274349E-2</v>
      </c>
      <c r="I1396" s="2">
        <v>2.4877500000000001</v>
      </c>
      <c r="J1396" s="3">
        <f t="shared" si="90"/>
        <v>3.1724449804039798</v>
      </c>
      <c r="K1396" s="2">
        <v>10.97</v>
      </c>
      <c r="L1396" s="2">
        <v>10.38</v>
      </c>
      <c r="M1396" s="3">
        <f t="shared" si="91"/>
        <v>-5.3783044667274349E-2</v>
      </c>
    </row>
    <row r="1397" spans="1:13" x14ac:dyDescent="0.2">
      <c r="A1397" s="1" t="s">
        <v>21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191.10883000000001</v>
      </c>
      <c r="G1397" s="2">
        <v>166.91911999999999</v>
      </c>
      <c r="H1397" s="3">
        <f t="shared" si="89"/>
        <v>-0.12657557476543613</v>
      </c>
      <c r="I1397" s="2">
        <v>89.692229999999995</v>
      </c>
      <c r="J1397" s="3">
        <f t="shared" si="90"/>
        <v>0.86102096023256425</v>
      </c>
      <c r="K1397" s="2">
        <v>191.10883000000001</v>
      </c>
      <c r="L1397" s="2">
        <v>166.91911999999999</v>
      </c>
      <c r="M1397" s="3">
        <f t="shared" si="91"/>
        <v>-0.12657557476543613</v>
      </c>
    </row>
    <row r="1398" spans="1:13" x14ac:dyDescent="0.2">
      <c r="A1398" s="1" t="s">
        <v>20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0.23371</v>
      </c>
      <c r="G1398" s="2">
        <v>1.50745</v>
      </c>
      <c r="H1398" s="3">
        <f t="shared" si="89"/>
        <v>5.4500877155449059</v>
      </c>
      <c r="I1398" s="2">
        <v>8.7497100000000003</v>
      </c>
      <c r="J1398" s="3">
        <f t="shared" si="90"/>
        <v>-0.82771428995932439</v>
      </c>
      <c r="K1398" s="2">
        <v>0.23371</v>
      </c>
      <c r="L1398" s="2">
        <v>1.50745</v>
      </c>
      <c r="M1398" s="3">
        <f t="shared" si="91"/>
        <v>5.4500877155449059</v>
      </c>
    </row>
    <row r="1399" spans="1:13" x14ac:dyDescent="0.2">
      <c r="A1399" s="1" t="s">
        <v>19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6.4933399999999999</v>
      </c>
      <c r="G1399" s="2">
        <v>15.25066</v>
      </c>
      <c r="H1399" s="3">
        <f t="shared" si="89"/>
        <v>1.3486618596900826</v>
      </c>
      <c r="I1399" s="2">
        <v>10.931469999999999</v>
      </c>
      <c r="J1399" s="3">
        <f t="shared" si="90"/>
        <v>0.39511520408508649</v>
      </c>
      <c r="K1399" s="2">
        <v>6.4933399999999999</v>
      </c>
      <c r="L1399" s="2">
        <v>15.25066</v>
      </c>
      <c r="M1399" s="3">
        <f t="shared" si="91"/>
        <v>1.3486618596900826</v>
      </c>
    </row>
    <row r="1400" spans="1:13" x14ac:dyDescent="0.2">
      <c r="A1400" s="1" t="s">
        <v>18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1.8660399999999999</v>
      </c>
      <c r="G1400" s="2">
        <v>0</v>
      </c>
      <c r="H1400" s="3">
        <f t="shared" si="89"/>
        <v>-1</v>
      </c>
      <c r="I1400" s="2">
        <v>2.5510100000000002</v>
      </c>
      <c r="J1400" s="3">
        <f t="shared" si="90"/>
        <v>-1</v>
      </c>
      <c r="K1400" s="2">
        <v>1.8660399999999999</v>
      </c>
      <c r="L1400" s="2">
        <v>0</v>
      </c>
      <c r="M1400" s="3">
        <f t="shared" si="91"/>
        <v>-1</v>
      </c>
    </row>
    <row r="1401" spans="1:13" x14ac:dyDescent="0.2">
      <c r="A1401" s="1" t="s">
        <v>17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5.38192</v>
      </c>
      <c r="G1401" s="2">
        <v>0.15</v>
      </c>
      <c r="H1401" s="3">
        <f t="shared" si="89"/>
        <v>-0.97212890566935217</v>
      </c>
      <c r="I1401" s="2">
        <v>0.71575</v>
      </c>
      <c r="J1401" s="3">
        <f t="shared" si="90"/>
        <v>-0.79042961928047506</v>
      </c>
      <c r="K1401" s="2">
        <v>5.38192</v>
      </c>
      <c r="L1401" s="2">
        <v>0.15</v>
      </c>
      <c r="M1401" s="3">
        <f t="shared" si="91"/>
        <v>-0.97212890566935217</v>
      </c>
    </row>
    <row r="1402" spans="1:13" x14ac:dyDescent="0.2">
      <c r="A1402" s="1" t="s">
        <v>16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8634.3363399999998</v>
      </c>
      <c r="G1402" s="2">
        <v>13334.54378</v>
      </c>
      <c r="H1402" s="3">
        <f t="shared" si="89"/>
        <v>0.54436232906813076</v>
      </c>
      <c r="I1402" s="2">
        <v>12615.473260000001</v>
      </c>
      <c r="J1402" s="3">
        <f t="shared" si="90"/>
        <v>5.6999091923088052E-2</v>
      </c>
      <c r="K1402" s="2">
        <v>8634.3363399999998</v>
      </c>
      <c r="L1402" s="2">
        <v>13334.54378</v>
      </c>
      <c r="M1402" s="3">
        <f t="shared" si="91"/>
        <v>0.54436232906813076</v>
      </c>
    </row>
    <row r="1403" spans="1:13" x14ac:dyDescent="0.2">
      <c r="A1403" s="1" t="s">
        <v>15</v>
      </c>
      <c r="B1403" s="1" t="s">
        <v>45</v>
      </c>
      <c r="C1403" s="2">
        <v>0</v>
      </c>
      <c r="D1403" s="2">
        <v>0</v>
      </c>
      <c r="E1403" s="3" t="str">
        <f t="shared" si="88"/>
        <v/>
      </c>
      <c r="F1403" s="2">
        <v>0</v>
      </c>
      <c r="G1403" s="2">
        <v>0</v>
      </c>
      <c r="H1403" s="3" t="str">
        <f t="shared" si="89"/>
        <v/>
      </c>
      <c r="I1403" s="2">
        <v>0</v>
      </c>
      <c r="J1403" s="3" t="str">
        <f t="shared" si="90"/>
        <v/>
      </c>
      <c r="K1403" s="2">
        <v>0</v>
      </c>
      <c r="L1403" s="2">
        <v>0</v>
      </c>
      <c r="M1403" s="3" t="str">
        <f t="shared" si="91"/>
        <v/>
      </c>
    </row>
    <row r="1404" spans="1:13" x14ac:dyDescent="0.2">
      <c r="A1404" s="1" t="s">
        <v>14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0</v>
      </c>
      <c r="H1404" s="3" t="str">
        <f t="shared" si="89"/>
        <v/>
      </c>
      <c r="I1404" s="2">
        <v>0</v>
      </c>
      <c r="J1404" s="3" t="str">
        <f t="shared" si="90"/>
        <v/>
      </c>
      <c r="K1404" s="2">
        <v>0</v>
      </c>
      <c r="L1404" s="2">
        <v>0</v>
      </c>
      <c r="M1404" s="3" t="str">
        <f t="shared" si="91"/>
        <v/>
      </c>
    </row>
    <row r="1405" spans="1:13" x14ac:dyDescent="0.2">
      <c r="A1405" s="1" t="s">
        <v>13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2.9447000000000001</v>
      </c>
      <c r="G1405" s="2">
        <v>1.7999999999999999E-2</v>
      </c>
      <c r="H1405" s="3">
        <f t="shared" si="89"/>
        <v>-0.99388732298706151</v>
      </c>
      <c r="I1405" s="2">
        <v>43.31324</v>
      </c>
      <c r="J1405" s="3">
        <f t="shared" si="90"/>
        <v>-0.99958442268461101</v>
      </c>
      <c r="K1405" s="2">
        <v>2.9447000000000001</v>
      </c>
      <c r="L1405" s="2">
        <v>1.7999999999999999E-2</v>
      </c>
      <c r="M1405" s="3">
        <f t="shared" si="91"/>
        <v>-0.99388732298706151</v>
      </c>
    </row>
    <row r="1406" spans="1:13" x14ac:dyDescent="0.2">
      <c r="A1406" s="1" t="s">
        <v>12</v>
      </c>
      <c r="B1406" s="1" t="s">
        <v>45</v>
      </c>
      <c r="C1406" s="2">
        <v>0.5323</v>
      </c>
      <c r="D1406" s="2">
        <v>0</v>
      </c>
      <c r="E1406" s="3">
        <f t="shared" si="88"/>
        <v>-1</v>
      </c>
      <c r="F1406" s="2">
        <v>117.62139999999999</v>
      </c>
      <c r="G1406" s="2">
        <v>157.54483999999999</v>
      </c>
      <c r="H1406" s="3">
        <f t="shared" si="89"/>
        <v>0.33942326821479774</v>
      </c>
      <c r="I1406" s="2">
        <v>241.77588</v>
      </c>
      <c r="J1406" s="3">
        <f t="shared" si="90"/>
        <v>-0.34838479338799222</v>
      </c>
      <c r="K1406" s="2">
        <v>117.62139999999999</v>
      </c>
      <c r="L1406" s="2">
        <v>157.54483999999999</v>
      </c>
      <c r="M1406" s="3">
        <f t="shared" si="91"/>
        <v>0.33942326821479774</v>
      </c>
    </row>
    <row r="1407" spans="1:13" x14ac:dyDescent="0.2">
      <c r="A1407" s="1" t="s">
        <v>11</v>
      </c>
      <c r="B1407" s="1" t="s">
        <v>45</v>
      </c>
      <c r="C1407" s="2">
        <v>0</v>
      </c>
      <c r="D1407" s="2">
        <v>0</v>
      </c>
      <c r="E1407" s="3" t="str">
        <f t="shared" si="88"/>
        <v/>
      </c>
      <c r="F1407" s="2">
        <v>9.9794900000000002</v>
      </c>
      <c r="G1407" s="2">
        <v>4.2292699999999996</v>
      </c>
      <c r="H1407" s="3">
        <f t="shared" si="89"/>
        <v>-0.57620379398145594</v>
      </c>
      <c r="I1407" s="2">
        <v>48.5959</v>
      </c>
      <c r="J1407" s="3">
        <f t="shared" si="90"/>
        <v>-0.91297064155618068</v>
      </c>
      <c r="K1407" s="2">
        <v>9.9794900000000002</v>
      </c>
      <c r="L1407" s="2">
        <v>4.2292699999999996</v>
      </c>
      <c r="M1407" s="3">
        <f t="shared" si="91"/>
        <v>-0.57620379398145594</v>
      </c>
    </row>
    <row r="1408" spans="1:13" x14ac:dyDescent="0.2">
      <c r="A1408" s="1" t="s">
        <v>10</v>
      </c>
      <c r="B1408" s="1" t="s">
        <v>45</v>
      </c>
      <c r="C1408" s="2">
        <v>0</v>
      </c>
      <c r="D1408" s="2">
        <v>0</v>
      </c>
      <c r="E1408" s="3" t="str">
        <f t="shared" si="88"/>
        <v/>
      </c>
      <c r="F1408" s="2">
        <v>789.20591999999999</v>
      </c>
      <c r="G1408" s="2">
        <v>669.13621000000001</v>
      </c>
      <c r="H1408" s="3">
        <f t="shared" si="89"/>
        <v>-0.15213990031904467</v>
      </c>
      <c r="I1408" s="2">
        <v>788.73659999999995</v>
      </c>
      <c r="J1408" s="3">
        <f t="shared" si="90"/>
        <v>-0.15163540020838384</v>
      </c>
      <c r="K1408" s="2">
        <v>789.20591999999999</v>
      </c>
      <c r="L1408" s="2">
        <v>669.13621000000001</v>
      </c>
      <c r="M1408" s="3">
        <f t="shared" si="91"/>
        <v>-0.15213990031904467</v>
      </c>
    </row>
    <row r="1409" spans="1:13" x14ac:dyDescent="0.2">
      <c r="A1409" s="1" t="s">
        <v>27</v>
      </c>
      <c r="B1409" s="1" t="s">
        <v>45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</v>
      </c>
      <c r="H1409" s="3" t="str">
        <f t="shared" si="89"/>
        <v/>
      </c>
      <c r="I1409" s="2">
        <v>0.46</v>
      </c>
      <c r="J1409" s="3">
        <f t="shared" si="90"/>
        <v>-1</v>
      </c>
      <c r="K1409" s="2">
        <v>0</v>
      </c>
      <c r="L1409" s="2">
        <v>0</v>
      </c>
      <c r="M1409" s="3" t="str">
        <f t="shared" si="91"/>
        <v/>
      </c>
    </row>
    <row r="1410" spans="1:13" x14ac:dyDescent="0.2">
      <c r="A1410" s="1" t="s">
        <v>9</v>
      </c>
      <c r="B1410" s="1" t="s">
        <v>45</v>
      </c>
      <c r="C1410" s="2">
        <v>57.779319999999998</v>
      </c>
      <c r="D1410" s="2">
        <v>66.97336</v>
      </c>
      <c r="E1410" s="3">
        <f t="shared" si="88"/>
        <v>0.15912336801471527</v>
      </c>
      <c r="F1410" s="2">
        <v>907.34324000000004</v>
      </c>
      <c r="G1410" s="2">
        <v>1340.8654799999999</v>
      </c>
      <c r="H1410" s="3">
        <f t="shared" si="89"/>
        <v>0.47779299044537971</v>
      </c>
      <c r="I1410" s="2">
        <v>1422.81288</v>
      </c>
      <c r="J1410" s="3">
        <f t="shared" si="90"/>
        <v>-5.7595345917869412E-2</v>
      </c>
      <c r="K1410" s="2">
        <v>907.34324000000004</v>
      </c>
      <c r="L1410" s="2">
        <v>1340.8654799999999</v>
      </c>
      <c r="M1410" s="3">
        <f t="shared" si="91"/>
        <v>0.47779299044537971</v>
      </c>
    </row>
    <row r="1411" spans="1:13" x14ac:dyDescent="0.2">
      <c r="A1411" s="1" t="s">
        <v>8</v>
      </c>
      <c r="B1411" s="1" t="s">
        <v>45</v>
      </c>
      <c r="C1411" s="2">
        <v>0</v>
      </c>
      <c r="D1411" s="2">
        <v>134.61407</v>
      </c>
      <c r="E1411" s="3" t="str">
        <f t="shared" si="88"/>
        <v/>
      </c>
      <c r="F1411" s="2">
        <v>77.064350000000005</v>
      </c>
      <c r="G1411" s="2">
        <v>272.28124000000003</v>
      </c>
      <c r="H1411" s="3">
        <f t="shared" si="89"/>
        <v>2.5331672816289243</v>
      </c>
      <c r="I1411" s="2">
        <v>193.70075</v>
      </c>
      <c r="J1411" s="3">
        <f t="shared" si="90"/>
        <v>0.40567984377964472</v>
      </c>
      <c r="K1411" s="2">
        <v>77.064350000000005</v>
      </c>
      <c r="L1411" s="2">
        <v>272.28124000000003</v>
      </c>
      <c r="M1411" s="3">
        <f t="shared" si="91"/>
        <v>2.5331672816289243</v>
      </c>
    </row>
    <row r="1412" spans="1:13" x14ac:dyDescent="0.2">
      <c r="A1412" s="1" t="s">
        <v>7</v>
      </c>
      <c r="B1412" s="1" t="s">
        <v>45</v>
      </c>
      <c r="C1412" s="2">
        <v>7.2177199999999999</v>
      </c>
      <c r="D1412" s="2">
        <v>0</v>
      </c>
      <c r="E1412" s="3">
        <f t="shared" si="88"/>
        <v>-1</v>
      </c>
      <c r="F1412" s="2">
        <v>67.370859999999993</v>
      </c>
      <c r="G1412" s="2">
        <v>56.761519999999997</v>
      </c>
      <c r="H1412" s="3">
        <f t="shared" si="89"/>
        <v>-0.15747668947672622</v>
      </c>
      <c r="I1412" s="2">
        <v>58.170540000000003</v>
      </c>
      <c r="J1412" s="3">
        <f t="shared" si="90"/>
        <v>-2.4222226577233164E-2</v>
      </c>
      <c r="K1412" s="2">
        <v>67.370859999999993</v>
      </c>
      <c r="L1412" s="2">
        <v>56.761519999999997</v>
      </c>
      <c r="M1412" s="3">
        <f t="shared" si="91"/>
        <v>-0.15747668947672622</v>
      </c>
    </row>
    <row r="1413" spans="1:13" x14ac:dyDescent="0.2">
      <c r="A1413" s="1" t="s">
        <v>6</v>
      </c>
      <c r="B1413" s="1" t="s">
        <v>45</v>
      </c>
      <c r="C1413" s="2">
        <v>23.06269</v>
      </c>
      <c r="D1413" s="2">
        <v>0</v>
      </c>
      <c r="E1413" s="3">
        <f t="shared" si="88"/>
        <v>-1</v>
      </c>
      <c r="F1413" s="2">
        <v>1682.2865400000001</v>
      </c>
      <c r="G1413" s="2">
        <v>1789.1187</v>
      </c>
      <c r="H1413" s="3">
        <f t="shared" si="89"/>
        <v>6.3504140025991029E-2</v>
      </c>
      <c r="I1413" s="2">
        <v>1956.5287699999999</v>
      </c>
      <c r="J1413" s="3">
        <f t="shared" si="90"/>
        <v>-8.5564839406884863E-2</v>
      </c>
      <c r="K1413" s="2">
        <v>1682.2865400000001</v>
      </c>
      <c r="L1413" s="2">
        <v>1789.1187</v>
      </c>
      <c r="M1413" s="3">
        <f t="shared" si="91"/>
        <v>6.3504140025991029E-2</v>
      </c>
    </row>
    <row r="1414" spans="1:13" x14ac:dyDescent="0.2">
      <c r="A1414" s="1" t="s">
        <v>5</v>
      </c>
      <c r="B1414" s="1" t="s">
        <v>45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4</v>
      </c>
      <c r="B1415" s="1" t="s">
        <v>45</v>
      </c>
      <c r="C1415" s="2">
        <v>0</v>
      </c>
      <c r="D1415" s="2">
        <v>0</v>
      </c>
      <c r="E1415" s="3" t="str">
        <f t="shared" si="88"/>
        <v/>
      </c>
      <c r="F1415" s="2">
        <v>0.68806999999999996</v>
      </c>
      <c r="G1415" s="2">
        <v>2.49411</v>
      </c>
      <c r="H1415" s="3">
        <f t="shared" si="89"/>
        <v>2.6247910823026728</v>
      </c>
      <c r="I1415" s="2">
        <v>0.12798000000000001</v>
      </c>
      <c r="J1415" s="3">
        <f t="shared" si="90"/>
        <v>18.488279418659165</v>
      </c>
      <c r="K1415" s="2">
        <v>0.68806999999999996</v>
      </c>
      <c r="L1415" s="2">
        <v>2.49411</v>
      </c>
      <c r="M1415" s="3">
        <f t="shared" si="91"/>
        <v>2.6247910823026728</v>
      </c>
    </row>
    <row r="1416" spans="1:13" x14ac:dyDescent="0.2">
      <c r="A1416" s="1" t="s">
        <v>3</v>
      </c>
      <c r="B1416" s="1" t="s">
        <v>45</v>
      </c>
      <c r="C1416" s="2">
        <v>0</v>
      </c>
      <c r="D1416" s="2">
        <v>0</v>
      </c>
      <c r="E1416" s="3" t="str">
        <f t="shared" si="88"/>
        <v/>
      </c>
      <c r="F1416" s="2">
        <v>238.33158</v>
      </c>
      <c r="G1416" s="2">
        <v>21.213950000000001</v>
      </c>
      <c r="H1416" s="3">
        <f t="shared" si="89"/>
        <v>-0.91098976476386384</v>
      </c>
      <c r="I1416" s="2">
        <v>455.38961999999998</v>
      </c>
      <c r="J1416" s="3">
        <f t="shared" si="90"/>
        <v>-0.95341582445379414</v>
      </c>
      <c r="K1416" s="2">
        <v>238.33158</v>
      </c>
      <c r="L1416" s="2">
        <v>21.213950000000001</v>
      </c>
      <c r="M1416" s="3">
        <f t="shared" si="91"/>
        <v>-0.91098976476386384</v>
      </c>
    </row>
    <row r="1417" spans="1:13" x14ac:dyDescent="0.2">
      <c r="A1417" s="1" t="s">
        <v>26</v>
      </c>
      <c r="B1417" s="1" t="s">
        <v>45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17.16112</v>
      </c>
      <c r="H1417" s="3" t="str">
        <f t="shared" si="89"/>
        <v/>
      </c>
      <c r="I1417" s="2">
        <v>11.336</v>
      </c>
      <c r="J1417" s="3">
        <f t="shared" si="90"/>
        <v>0.51386026817219488</v>
      </c>
      <c r="K1417" s="2">
        <v>0</v>
      </c>
      <c r="L1417" s="2">
        <v>17.16112</v>
      </c>
      <c r="M1417" s="3" t="str">
        <f t="shared" si="91"/>
        <v/>
      </c>
    </row>
    <row r="1418" spans="1:13" x14ac:dyDescent="0.2">
      <c r="A1418" s="1" t="s">
        <v>2</v>
      </c>
      <c r="B1418" s="1" t="s">
        <v>45</v>
      </c>
      <c r="C1418" s="2">
        <v>0</v>
      </c>
      <c r="D1418" s="2">
        <v>0</v>
      </c>
      <c r="E1418" s="3" t="str">
        <f t="shared" si="88"/>
        <v/>
      </c>
      <c r="F1418" s="2">
        <v>7.4536300000000004</v>
      </c>
      <c r="G1418" s="2">
        <v>7.1431399999999998</v>
      </c>
      <c r="H1418" s="3">
        <f t="shared" si="89"/>
        <v>-4.1656213147151178E-2</v>
      </c>
      <c r="I1418" s="2">
        <v>11.28632</v>
      </c>
      <c r="J1418" s="3">
        <f t="shared" si="90"/>
        <v>-0.36709751274108837</v>
      </c>
      <c r="K1418" s="2">
        <v>7.4536300000000004</v>
      </c>
      <c r="L1418" s="2">
        <v>7.1431399999999998</v>
      </c>
      <c r="M1418" s="3">
        <f t="shared" si="91"/>
        <v>-4.1656213147151178E-2</v>
      </c>
    </row>
    <row r="1419" spans="1:13" x14ac:dyDescent="0.2">
      <c r="A1419" s="1" t="s">
        <v>25</v>
      </c>
      <c r="B1419" s="1" t="s">
        <v>45</v>
      </c>
      <c r="C1419" s="2">
        <v>2.016</v>
      </c>
      <c r="D1419" s="2">
        <v>0</v>
      </c>
      <c r="E1419" s="3">
        <f t="shared" si="88"/>
        <v>-1</v>
      </c>
      <c r="F1419" s="2">
        <v>95.975819999999999</v>
      </c>
      <c r="G1419" s="2">
        <v>73.695430000000002</v>
      </c>
      <c r="H1419" s="3">
        <f t="shared" si="89"/>
        <v>-0.23214586757372846</v>
      </c>
      <c r="I1419" s="2">
        <v>212.21326999999999</v>
      </c>
      <c r="J1419" s="3">
        <f t="shared" si="90"/>
        <v>-0.65272939811916575</v>
      </c>
      <c r="K1419" s="2">
        <v>95.975819999999999</v>
      </c>
      <c r="L1419" s="2">
        <v>73.695430000000002</v>
      </c>
      <c r="M1419" s="3">
        <f t="shared" si="91"/>
        <v>-0.23214586757372846</v>
      </c>
    </row>
    <row r="1420" spans="1:13" x14ac:dyDescent="0.2">
      <c r="A1420" s="1" t="s">
        <v>29</v>
      </c>
      <c r="B1420" s="1" t="s">
        <v>45</v>
      </c>
      <c r="C1420" s="2">
        <v>0</v>
      </c>
      <c r="D1420" s="2">
        <v>0</v>
      </c>
      <c r="E1420" s="3" t="str">
        <f t="shared" si="88"/>
        <v/>
      </c>
      <c r="F1420" s="2">
        <v>2.6168999999999998</v>
      </c>
      <c r="G1420" s="2">
        <v>6.0134999999999996</v>
      </c>
      <c r="H1420" s="3">
        <f t="shared" si="89"/>
        <v>1.2979479536856586</v>
      </c>
      <c r="I1420" s="2">
        <v>0</v>
      </c>
      <c r="J1420" s="3" t="str">
        <f t="shared" si="90"/>
        <v/>
      </c>
      <c r="K1420" s="2">
        <v>2.6168999999999998</v>
      </c>
      <c r="L1420" s="2">
        <v>6.0134999999999996</v>
      </c>
      <c r="M1420" s="3">
        <f t="shared" si="91"/>
        <v>1.2979479536856586</v>
      </c>
    </row>
    <row r="1421" spans="1:13" x14ac:dyDescent="0.2">
      <c r="A1421" s="6" t="s">
        <v>0</v>
      </c>
      <c r="B1421" s="6" t="s">
        <v>45</v>
      </c>
      <c r="C1421" s="5">
        <v>101.57803</v>
      </c>
      <c r="D1421" s="5">
        <v>201.58743000000001</v>
      </c>
      <c r="E1421" s="4">
        <f t="shared" si="88"/>
        <v>0.98455738903382972</v>
      </c>
      <c r="F1421" s="5">
        <v>12849.27268</v>
      </c>
      <c r="G1421" s="5">
        <v>17946.427520000001</v>
      </c>
      <c r="H1421" s="4">
        <f t="shared" si="89"/>
        <v>0.39668819916428144</v>
      </c>
      <c r="I1421" s="5">
        <v>18175.048930000001</v>
      </c>
      <c r="J1421" s="4">
        <f t="shared" si="90"/>
        <v>-1.2578860771187972E-2</v>
      </c>
      <c r="K1421" s="5">
        <v>12849.27268</v>
      </c>
      <c r="L1421" s="5">
        <v>17946.427520000001</v>
      </c>
      <c r="M1421" s="4">
        <f t="shared" si="91"/>
        <v>0.39668819916428144</v>
      </c>
    </row>
    <row r="1422" spans="1:13" x14ac:dyDescent="0.2">
      <c r="A1422" s="1" t="s">
        <v>22</v>
      </c>
      <c r="B1422" s="1" t="s">
        <v>44</v>
      </c>
      <c r="C1422" s="2">
        <v>115.84665</v>
      </c>
      <c r="D1422" s="2">
        <v>0</v>
      </c>
      <c r="E1422" s="3">
        <f t="shared" si="88"/>
        <v>-1</v>
      </c>
      <c r="F1422" s="2">
        <v>8542.0735000000004</v>
      </c>
      <c r="G1422" s="2">
        <v>20605.330000000002</v>
      </c>
      <c r="H1422" s="3">
        <f t="shared" si="89"/>
        <v>1.4122164249698859</v>
      </c>
      <c r="I1422" s="2">
        <v>24866.72435</v>
      </c>
      <c r="J1422" s="3">
        <f t="shared" si="90"/>
        <v>-0.17136934845220164</v>
      </c>
      <c r="K1422" s="2">
        <v>8542.0735000000004</v>
      </c>
      <c r="L1422" s="2">
        <v>20605.330000000002</v>
      </c>
      <c r="M1422" s="3">
        <f t="shared" si="91"/>
        <v>1.4122164249698859</v>
      </c>
    </row>
    <row r="1423" spans="1:13" x14ac:dyDescent="0.2">
      <c r="A1423" s="1" t="s">
        <v>21</v>
      </c>
      <c r="B1423" s="1" t="s">
        <v>44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10.156040000000001</v>
      </c>
      <c r="J1423" s="3">
        <f t="shared" si="90"/>
        <v>-1</v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20</v>
      </c>
      <c r="B1424" s="1" t="s">
        <v>44</v>
      </c>
      <c r="C1424" s="2">
        <v>0</v>
      </c>
      <c r="D1424" s="2">
        <v>106.699</v>
      </c>
      <c r="E1424" s="3" t="str">
        <f t="shared" si="88"/>
        <v/>
      </c>
      <c r="F1424" s="2">
        <v>301.19472999999999</v>
      </c>
      <c r="G1424" s="2">
        <v>268.00596000000002</v>
      </c>
      <c r="H1424" s="3">
        <f t="shared" si="89"/>
        <v>-0.11019040738196173</v>
      </c>
      <c r="I1424" s="2">
        <v>1287.3065099999999</v>
      </c>
      <c r="J1424" s="3">
        <f t="shared" si="90"/>
        <v>-0.79180874335825424</v>
      </c>
      <c r="K1424" s="2">
        <v>301.19472999999999</v>
      </c>
      <c r="L1424" s="2">
        <v>268.00596000000002</v>
      </c>
      <c r="M1424" s="3">
        <f t="shared" si="91"/>
        <v>-0.11019040738196173</v>
      </c>
    </row>
    <row r="1425" spans="1:13" x14ac:dyDescent="0.2">
      <c r="A1425" s="1" t="s">
        <v>19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18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17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298.13913000000002</v>
      </c>
      <c r="H1427" s="3" t="str">
        <f t="shared" si="89"/>
        <v/>
      </c>
      <c r="I1427" s="2">
        <v>520.25304000000006</v>
      </c>
      <c r="J1427" s="3">
        <f t="shared" si="90"/>
        <v>-0.42693438177699072</v>
      </c>
      <c r="K1427" s="2">
        <v>0</v>
      </c>
      <c r="L1427" s="2">
        <v>298.13913000000002</v>
      </c>
      <c r="M1427" s="3" t="str">
        <f t="shared" si="91"/>
        <v/>
      </c>
    </row>
    <row r="1428" spans="1:13" x14ac:dyDescent="0.2">
      <c r="A1428" s="1" t="s">
        <v>16</v>
      </c>
      <c r="B1428" s="1" t="s">
        <v>44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14</v>
      </c>
      <c r="B1429" s="1" t="s">
        <v>44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13</v>
      </c>
      <c r="B1430" s="1" t="s">
        <v>44</v>
      </c>
      <c r="C1430" s="2">
        <v>0</v>
      </c>
      <c r="D1430" s="2">
        <v>7.4748700000000001</v>
      </c>
      <c r="E1430" s="3" t="str">
        <f t="shared" ref="E1430:E1490" si="92">IF(C1430=0,"",(D1430/C1430-1))</f>
        <v/>
      </c>
      <c r="F1430" s="2">
        <v>0</v>
      </c>
      <c r="G1430" s="2">
        <v>86.279110000000003</v>
      </c>
      <c r="H1430" s="3" t="str">
        <f t="shared" ref="H1430:H1490" si="93">IF(F1430=0,"",(G1430/F1430-1))</f>
        <v/>
      </c>
      <c r="I1430" s="2">
        <v>16.908429999999999</v>
      </c>
      <c r="J1430" s="3">
        <f t="shared" ref="J1430:J1490" si="94">IF(I1430=0,"",(G1430/I1430-1))</f>
        <v>4.1027274560677727</v>
      </c>
      <c r="K1430" s="2">
        <v>0</v>
      </c>
      <c r="L1430" s="2">
        <v>86.279110000000003</v>
      </c>
      <c r="M1430" s="3" t="str">
        <f t="shared" ref="M1430:M1490" si="95">IF(K1430=0,"",(L1430/K1430-1))</f>
        <v/>
      </c>
    </row>
    <row r="1431" spans="1:13" x14ac:dyDescent="0.2">
      <c r="A1431" s="1" t="s">
        <v>12</v>
      </c>
      <c r="B1431" s="1" t="s">
        <v>44</v>
      </c>
      <c r="C1431" s="2">
        <v>0</v>
      </c>
      <c r="D1431" s="2">
        <v>0</v>
      </c>
      <c r="E1431" s="3" t="str">
        <f t="shared" si="92"/>
        <v/>
      </c>
      <c r="F1431" s="2">
        <v>162.28138999999999</v>
      </c>
      <c r="G1431" s="2">
        <v>165.20997</v>
      </c>
      <c r="H1431" s="3">
        <f t="shared" si="93"/>
        <v>1.8046308329008109E-2</v>
      </c>
      <c r="I1431" s="2">
        <v>137.76179999999999</v>
      </c>
      <c r="J1431" s="3">
        <f t="shared" si="94"/>
        <v>0.19924369455102942</v>
      </c>
      <c r="K1431" s="2">
        <v>162.28138999999999</v>
      </c>
      <c r="L1431" s="2">
        <v>165.20997</v>
      </c>
      <c r="M1431" s="3">
        <f t="shared" si="95"/>
        <v>1.8046308329008109E-2</v>
      </c>
    </row>
    <row r="1432" spans="1:13" x14ac:dyDescent="0.2">
      <c r="A1432" s="1" t="s">
        <v>11</v>
      </c>
      <c r="B1432" s="1" t="s">
        <v>44</v>
      </c>
      <c r="C1432" s="2">
        <v>0</v>
      </c>
      <c r="D1432" s="2">
        <v>0</v>
      </c>
      <c r="E1432" s="3" t="str">
        <f t="shared" si="92"/>
        <v/>
      </c>
      <c r="F1432" s="2">
        <v>5.4024999999999999</v>
      </c>
      <c r="G1432" s="2">
        <v>0.62063000000000001</v>
      </c>
      <c r="H1432" s="3">
        <f t="shared" si="93"/>
        <v>-0.885121702915317</v>
      </c>
      <c r="I1432" s="2">
        <v>7.4331199999999997</v>
      </c>
      <c r="J1432" s="3">
        <f t="shared" si="94"/>
        <v>-0.91650477861248036</v>
      </c>
      <c r="K1432" s="2">
        <v>5.4024999999999999</v>
      </c>
      <c r="L1432" s="2">
        <v>0.62063000000000001</v>
      </c>
      <c r="M1432" s="3">
        <f t="shared" si="95"/>
        <v>-0.885121702915317</v>
      </c>
    </row>
    <row r="1433" spans="1:13" x14ac:dyDescent="0.2">
      <c r="A1433" s="1" t="s">
        <v>10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101.51276</v>
      </c>
      <c r="G1433" s="2">
        <v>180.96202</v>
      </c>
      <c r="H1433" s="3">
        <f t="shared" si="93"/>
        <v>0.78265293939402292</v>
      </c>
      <c r="I1433" s="2">
        <v>89.619119999999995</v>
      </c>
      <c r="J1433" s="3">
        <f t="shared" si="94"/>
        <v>1.0192345115640502</v>
      </c>
      <c r="K1433" s="2">
        <v>101.51276</v>
      </c>
      <c r="L1433" s="2">
        <v>180.96202</v>
      </c>
      <c r="M1433" s="3">
        <f t="shared" si="95"/>
        <v>0.78265293939402292</v>
      </c>
    </row>
    <row r="1434" spans="1:13" x14ac:dyDescent="0.2">
      <c r="A1434" s="1" t="s">
        <v>27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52.476199999999999</v>
      </c>
      <c r="G1434" s="2">
        <v>4.3559999999999999</v>
      </c>
      <c r="H1434" s="3">
        <f t="shared" si="93"/>
        <v>-0.91699094065500164</v>
      </c>
      <c r="I1434" s="2">
        <v>0</v>
      </c>
      <c r="J1434" s="3" t="str">
        <f t="shared" si="94"/>
        <v/>
      </c>
      <c r="K1434" s="2">
        <v>52.476199999999999</v>
      </c>
      <c r="L1434" s="2">
        <v>4.3559999999999999</v>
      </c>
      <c r="M1434" s="3">
        <f t="shared" si="95"/>
        <v>-0.91699094065500164</v>
      </c>
    </row>
    <row r="1435" spans="1:13" x14ac:dyDescent="0.2">
      <c r="A1435" s="1" t="s">
        <v>9</v>
      </c>
      <c r="B1435" s="1" t="s">
        <v>44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36.100859999999997</v>
      </c>
      <c r="H1435" s="3" t="str">
        <f t="shared" si="93"/>
        <v/>
      </c>
      <c r="I1435" s="2">
        <v>74.505439999999993</v>
      </c>
      <c r="J1435" s="3">
        <f t="shared" si="94"/>
        <v>-0.51546007915663605</v>
      </c>
      <c r="K1435" s="2">
        <v>0</v>
      </c>
      <c r="L1435" s="2">
        <v>36.100859999999997</v>
      </c>
      <c r="M1435" s="3" t="str">
        <f t="shared" si="95"/>
        <v/>
      </c>
    </row>
    <row r="1436" spans="1:13" x14ac:dyDescent="0.2">
      <c r="A1436" s="1" t="s">
        <v>8</v>
      </c>
      <c r="B1436" s="1" t="s">
        <v>44</v>
      </c>
      <c r="C1436" s="2">
        <v>0</v>
      </c>
      <c r="D1436" s="2">
        <v>0</v>
      </c>
      <c r="E1436" s="3" t="str">
        <f t="shared" si="92"/>
        <v/>
      </c>
      <c r="F1436" s="2">
        <v>37.241459999999996</v>
      </c>
      <c r="G1436" s="2">
        <v>69.559200000000004</v>
      </c>
      <c r="H1436" s="3">
        <f t="shared" si="93"/>
        <v>0.8677892864565464</v>
      </c>
      <c r="I1436" s="2">
        <v>167.88252</v>
      </c>
      <c r="J1436" s="3">
        <f t="shared" si="94"/>
        <v>-0.585667405993191</v>
      </c>
      <c r="K1436" s="2">
        <v>37.241459999999996</v>
      </c>
      <c r="L1436" s="2">
        <v>69.559200000000004</v>
      </c>
      <c r="M1436" s="3">
        <f t="shared" si="95"/>
        <v>0.8677892864565464</v>
      </c>
    </row>
    <row r="1437" spans="1:13" x14ac:dyDescent="0.2">
      <c r="A1437" s="1" t="s">
        <v>7</v>
      </c>
      <c r="B1437" s="1" t="s">
        <v>44</v>
      </c>
      <c r="C1437" s="2">
        <v>0</v>
      </c>
      <c r="D1437" s="2">
        <v>12.32</v>
      </c>
      <c r="E1437" s="3" t="str">
        <f t="shared" si="92"/>
        <v/>
      </c>
      <c r="F1437" s="2">
        <v>24.382899999999999</v>
      </c>
      <c r="G1437" s="2">
        <v>60.407249999999998</v>
      </c>
      <c r="H1437" s="3">
        <f t="shared" si="93"/>
        <v>1.4774432081499738</v>
      </c>
      <c r="I1437" s="2">
        <v>50.764339999999997</v>
      </c>
      <c r="J1437" s="3">
        <f t="shared" si="94"/>
        <v>0.18995440500162131</v>
      </c>
      <c r="K1437" s="2">
        <v>24.382899999999999</v>
      </c>
      <c r="L1437" s="2">
        <v>60.407249999999998</v>
      </c>
      <c r="M1437" s="3">
        <f t="shared" si="95"/>
        <v>1.4774432081499738</v>
      </c>
    </row>
    <row r="1438" spans="1:13" x14ac:dyDescent="0.2">
      <c r="A1438" s="1" t="s">
        <v>6</v>
      </c>
      <c r="B1438" s="1" t="s">
        <v>44</v>
      </c>
      <c r="C1438" s="2">
        <v>0</v>
      </c>
      <c r="D1438" s="2">
        <v>0</v>
      </c>
      <c r="E1438" s="3" t="str">
        <f t="shared" si="92"/>
        <v/>
      </c>
      <c r="F1438" s="2">
        <v>78.522000000000006</v>
      </c>
      <c r="G1438" s="2">
        <v>0</v>
      </c>
      <c r="H1438" s="3">
        <f t="shared" si="93"/>
        <v>-1</v>
      </c>
      <c r="I1438" s="2">
        <v>39.515389999999996</v>
      </c>
      <c r="J1438" s="3">
        <f t="shared" si="94"/>
        <v>-1</v>
      </c>
      <c r="K1438" s="2">
        <v>78.522000000000006</v>
      </c>
      <c r="L1438" s="2">
        <v>0</v>
      </c>
      <c r="M1438" s="3">
        <f t="shared" si="95"/>
        <v>-1</v>
      </c>
    </row>
    <row r="1439" spans="1:13" x14ac:dyDescent="0.2">
      <c r="A1439" s="1" t="s">
        <v>4</v>
      </c>
      <c r="B1439" s="1" t="s">
        <v>44</v>
      </c>
      <c r="C1439" s="2">
        <v>35.496659999999999</v>
      </c>
      <c r="D1439" s="2">
        <v>0</v>
      </c>
      <c r="E1439" s="3">
        <f t="shared" si="92"/>
        <v>-1</v>
      </c>
      <c r="F1439" s="2">
        <v>202.12502000000001</v>
      </c>
      <c r="G1439" s="2">
        <v>223.79576</v>
      </c>
      <c r="H1439" s="3">
        <f t="shared" si="93"/>
        <v>0.10721453484580978</v>
      </c>
      <c r="I1439" s="2">
        <v>301.82553000000001</v>
      </c>
      <c r="J1439" s="3">
        <f t="shared" si="94"/>
        <v>-0.25852607630640123</v>
      </c>
      <c r="K1439" s="2">
        <v>202.12502000000001</v>
      </c>
      <c r="L1439" s="2">
        <v>223.79576</v>
      </c>
      <c r="M1439" s="3">
        <f t="shared" si="95"/>
        <v>0.10721453484580978</v>
      </c>
    </row>
    <row r="1440" spans="1:13" x14ac:dyDescent="0.2">
      <c r="A1440" s="1" t="s">
        <v>3</v>
      </c>
      <c r="B1440" s="1" t="s">
        <v>44</v>
      </c>
      <c r="C1440" s="2">
        <v>0</v>
      </c>
      <c r="D1440" s="2">
        <v>0</v>
      </c>
      <c r="E1440" s="3" t="str">
        <f t="shared" si="92"/>
        <v/>
      </c>
      <c r="F1440" s="2">
        <v>0</v>
      </c>
      <c r="G1440" s="2">
        <v>0</v>
      </c>
      <c r="H1440" s="3" t="str">
        <f t="shared" si="93"/>
        <v/>
      </c>
      <c r="I1440" s="2">
        <v>0</v>
      </c>
      <c r="J1440" s="3" t="str">
        <f t="shared" si="94"/>
        <v/>
      </c>
      <c r="K1440" s="2">
        <v>0</v>
      </c>
      <c r="L1440" s="2">
        <v>0</v>
      </c>
      <c r="M1440" s="3" t="str">
        <f t="shared" si="95"/>
        <v/>
      </c>
    </row>
    <row r="1441" spans="1:13" x14ac:dyDescent="0.2">
      <c r="A1441" s="1" t="s">
        <v>2</v>
      </c>
      <c r="B1441" s="1" t="s">
        <v>44</v>
      </c>
      <c r="C1441" s="2">
        <v>0</v>
      </c>
      <c r="D1441" s="2">
        <v>0</v>
      </c>
      <c r="E1441" s="3" t="str">
        <f t="shared" si="92"/>
        <v/>
      </c>
      <c r="F1441" s="2">
        <v>1840.37526</v>
      </c>
      <c r="G1441" s="2">
        <v>1707.48729</v>
      </c>
      <c r="H1441" s="3">
        <f t="shared" si="93"/>
        <v>-7.2206996523089484E-2</v>
      </c>
      <c r="I1441" s="2">
        <v>1603.7210700000001</v>
      </c>
      <c r="J1441" s="3">
        <f t="shared" si="94"/>
        <v>6.4703408804125839E-2</v>
      </c>
      <c r="K1441" s="2">
        <v>1840.37526</v>
      </c>
      <c r="L1441" s="2">
        <v>1707.48729</v>
      </c>
      <c r="M1441" s="3">
        <f t="shared" si="95"/>
        <v>-7.2206996523089484E-2</v>
      </c>
    </row>
    <row r="1442" spans="1:13" x14ac:dyDescent="0.2">
      <c r="A1442" s="1" t="s">
        <v>25</v>
      </c>
      <c r="B1442" s="1" t="s">
        <v>44</v>
      </c>
      <c r="C1442" s="2">
        <v>14.202</v>
      </c>
      <c r="D1442" s="2">
        <v>14.558</v>
      </c>
      <c r="E1442" s="3">
        <f t="shared" si="92"/>
        <v>2.5066891987044038E-2</v>
      </c>
      <c r="F1442" s="2">
        <v>196.00147000000001</v>
      </c>
      <c r="G1442" s="2">
        <v>583.71001000000001</v>
      </c>
      <c r="H1442" s="3">
        <f t="shared" si="93"/>
        <v>1.9780899602436652</v>
      </c>
      <c r="I1442" s="2">
        <v>1073.0844500000001</v>
      </c>
      <c r="J1442" s="3">
        <f t="shared" si="94"/>
        <v>-0.45604466638203545</v>
      </c>
      <c r="K1442" s="2">
        <v>196.00147000000001</v>
      </c>
      <c r="L1442" s="2">
        <v>583.71001000000001</v>
      </c>
      <c r="M1442" s="3">
        <f t="shared" si="95"/>
        <v>1.9780899602436652</v>
      </c>
    </row>
    <row r="1443" spans="1:13" x14ac:dyDescent="0.2">
      <c r="A1443" s="6" t="s">
        <v>0</v>
      </c>
      <c r="B1443" s="6" t="s">
        <v>44</v>
      </c>
      <c r="C1443" s="5">
        <v>165.54531</v>
      </c>
      <c r="D1443" s="5">
        <v>141.05187000000001</v>
      </c>
      <c r="E1443" s="4">
        <f t="shared" si="92"/>
        <v>-0.14795610941801973</v>
      </c>
      <c r="F1443" s="5">
        <v>11543.589190000001</v>
      </c>
      <c r="G1443" s="5">
        <v>24289.963189999999</v>
      </c>
      <c r="H1443" s="4">
        <f t="shared" si="93"/>
        <v>1.1041950462895844</v>
      </c>
      <c r="I1443" s="5">
        <v>30247.461149999999</v>
      </c>
      <c r="J1443" s="4">
        <f t="shared" si="94"/>
        <v>-0.19695861184699792</v>
      </c>
      <c r="K1443" s="5">
        <v>11543.589190000001</v>
      </c>
      <c r="L1443" s="5">
        <v>24289.963189999999</v>
      </c>
      <c r="M1443" s="4">
        <f t="shared" si="95"/>
        <v>1.1041950462895844</v>
      </c>
    </row>
    <row r="1444" spans="1:13" x14ac:dyDescent="0.2">
      <c r="A1444" s="1" t="s">
        <v>22</v>
      </c>
      <c r="B1444" s="1" t="s">
        <v>43</v>
      </c>
      <c r="C1444" s="2">
        <v>0</v>
      </c>
      <c r="D1444" s="2">
        <v>0</v>
      </c>
      <c r="E1444" s="3" t="str">
        <f t="shared" si="92"/>
        <v/>
      </c>
      <c r="F1444" s="2">
        <v>35.913739999999997</v>
      </c>
      <c r="G1444" s="2">
        <v>19.274260000000002</v>
      </c>
      <c r="H1444" s="3">
        <f t="shared" si="93"/>
        <v>-0.46331793903948726</v>
      </c>
      <c r="I1444" s="2">
        <v>56.696800000000003</v>
      </c>
      <c r="J1444" s="3">
        <f t="shared" si="94"/>
        <v>-0.66004677512663856</v>
      </c>
      <c r="K1444" s="2">
        <v>35.913739999999997</v>
      </c>
      <c r="L1444" s="2">
        <v>19.274260000000002</v>
      </c>
      <c r="M1444" s="3">
        <f t="shared" si="95"/>
        <v>-0.46331793903948726</v>
      </c>
    </row>
    <row r="1445" spans="1:13" x14ac:dyDescent="0.2">
      <c r="A1445" s="1" t="s">
        <v>21</v>
      </c>
      <c r="B1445" s="1" t="s">
        <v>43</v>
      </c>
      <c r="C1445" s="2">
        <v>0</v>
      </c>
      <c r="D1445" s="2">
        <v>0.15669</v>
      </c>
      <c r="E1445" s="3" t="str">
        <f t="shared" si="92"/>
        <v/>
      </c>
      <c r="F1445" s="2">
        <v>67.402469999999994</v>
      </c>
      <c r="G1445" s="2">
        <v>92.515749999999997</v>
      </c>
      <c r="H1445" s="3">
        <f t="shared" si="93"/>
        <v>0.37258693932136322</v>
      </c>
      <c r="I1445" s="2">
        <v>67.461359999999999</v>
      </c>
      <c r="J1445" s="3">
        <f t="shared" si="94"/>
        <v>0.37138874757342566</v>
      </c>
      <c r="K1445" s="2">
        <v>67.402469999999994</v>
      </c>
      <c r="L1445" s="2">
        <v>92.515749999999997</v>
      </c>
      <c r="M1445" s="3">
        <f t="shared" si="95"/>
        <v>0.37258693932136322</v>
      </c>
    </row>
    <row r="1446" spans="1:13" x14ac:dyDescent="0.2">
      <c r="A1446" s="1" t="s">
        <v>20</v>
      </c>
      <c r="B1446" s="1" t="s">
        <v>43</v>
      </c>
      <c r="C1446" s="2">
        <v>0</v>
      </c>
      <c r="D1446" s="2">
        <v>7.6561000000000003</v>
      </c>
      <c r="E1446" s="3" t="str">
        <f t="shared" si="92"/>
        <v/>
      </c>
      <c r="F1446" s="2">
        <v>36.10613</v>
      </c>
      <c r="G1446" s="2">
        <v>20.217970000000001</v>
      </c>
      <c r="H1446" s="3">
        <f t="shared" si="93"/>
        <v>-0.44004051389611676</v>
      </c>
      <c r="I1446" s="2">
        <v>133.1311</v>
      </c>
      <c r="J1446" s="3">
        <f t="shared" si="94"/>
        <v>-0.84813488358467704</v>
      </c>
      <c r="K1446" s="2">
        <v>36.10613</v>
      </c>
      <c r="L1446" s="2">
        <v>20.217970000000001</v>
      </c>
      <c r="M1446" s="3">
        <f t="shared" si="95"/>
        <v>-0.44004051389611676</v>
      </c>
    </row>
    <row r="1447" spans="1:13" x14ac:dyDescent="0.2">
      <c r="A1447" s="1" t="s">
        <v>19</v>
      </c>
      <c r="B1447" s="1" t="s">
        <v>43</v>
      </c>
      <c r="C1447" s="2">
        <v>0</v>
      </c>
      <c r="D1447" s="2">
        <v>0</v>
      </c>
      <c r="E1447" s="3" t="str">
        <f t="shared" si="92"/>
        <v/>
      </c>
      <c r="F1447" s="2">
        <v>1.8728100000000001</v>
      </c>
      <c r="G1447" s="2">
        <v>3.7814999999999999</v>
      </c>
      <c r="H1447" s="3">
        <f t="shared" si="93"/>
        <v>1.0191583769843175</v>
      </c>
      <c r="I1447" s="2">
        <v>0</v>
      </c>
      <c r="J1447" s="3" t="str">
        <f t="shared" si="94"/>
        <v/>
      </c>
      <c r="K1447" s="2">
        <v>1.8728100000000001</v>
      </c>
      <c r="L1447" s="2">
        <v>3.7814999999999999</v>
      </c>
      <c r="M1447" s="3">
        <f t="shared" si="95"/>
        <v>1.0191583769843175</v>
      </c>
    </row>
    <row r="1448" spans="1:13" x14ac:dyDescent="0.2">
      <c r="A1448" s="1" t="s">
        <v>18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0</v>
      </c>
      <c r="G1448" s="2">
        <v>0</v>
      </c>
      <c r="H1448" s="3" t="str">
        <f t="shared" si="93"/>
        <v/>
      </c>
      <c r="I1448" s="2">
        <v>0.10387</v>
      </c>
      <c r="J1448" s="3">
        <f t="shared" si="94"/>
        <v>-1</v>
      </c>
      <c r="K1448" s="2">
        <v>0</v>
      </c>
      <c r="L1448" s="2">
        <v>0</v>
      </c>
      <c r="M1448" s="3" t="str">
        <f t="shared" si="95"/>
        <v/>
      </c>
    </row>
    <row r="1449" spans="1:13" x14ac:dyDescent="0.2">
      <c r="A1449" s="1" t="s">
        <v>17</v>
      </c>
      <c r="B1449" s="1" t="s">
        <v>43</v>
      </c>
      <c r="C1449" s="2">
        <v>0</v>
      </c>
      <c r="D1449" s="2">
        <v>4.2439400000000003</v>
      </c>
      <c r="E1449" s="3" t="str">
        <f t="shared" si="92"/>
        <v/>
      </c>
      <c r="F1449" s="2">
        <v>651.32588999999996</v>
      </c>
      <c r="G1449" s="2">
        <v>316.16937999999999</v>
      </c>
      <c r="H1449" s="3">
        <f t="shared" si="93"/>
        <v>-0.51457575254685484</v>
      </c>
      <c r="I1449" s="2">
        <v>358.01206000000002</v>
      </c>
      <c r="J1449" s="3">
        <f t="shared" si="94"/>
        <v>-0.11687505722572589</v>
      </c>
      <c r="K1449" s="2">
        <v>651.32588999999996</v>
      </c>
      <c r="L1449" s="2">
        <v>316.16937999999999</v>
      </c>
      <c r="M1449" s="3">
        <f t="shared" si="95"/>
        <v>-0.51457575254685484</v>
      </c>
    </row>
    <row r="1450" spans="1:13" x14ac:dyDescent="0.2">
      <c r="A1450" s="1" t="s">
        <v>16</v>
      </c>
      <c r="B1450" s="1" t="s">
        <v>43</v>
      </c>
      <c r="C1450" s="2">
        <v>0</v>
      </c>
      <c r="D1450" s="2">
        <v>0</v>
      </c>
      <c r="E1450" s="3" t="str">
        <f t="shared" si="92"/>
        <v/>
      </c>
      <c r="F1450" s="2">
        <v>0</v>
      </c>
      <c r="G1450" s="2">
        <v>0</v>
      </c>
      <c r="H1450" s="3" t="str">
        <f t="shared" si="93"/>
        <v/>
      </c>
      <c r="I1450" s="2">
        <v>0</v>
      </c>
      <c r="J1450" s="3" t="str">
        <f t="shared" si="94"/>
        <v/>
      </c>
      <c r="K1450" s="2">
        <v>0</v>
      </c>
      <c r="L1450" s="2">
        <v>0</v>
      </c>
      <c r="M1450" s="3" t="str">
        <f t="shared" si="95"/>
        <v/>
      </c>
    </row>
    <row r="1451" spans="1:13" x14ac:dyDescent="0.2">
      <c r="A1451" s="1" t="s">
        <v>15</v>
      </c>
      <c r="B1451" s="1" t="s">
        <v>43</v>
      </c>
      <c r="C1451" s="2">
        <v>0</v>
      </c>
      <c r="D1451" s="2">
        <v>0</v>
      </c>
      <c r="E1451" s="3" t="str">
        <f t="shared" si="92"/>
        <v/>
      </c>
      <c r="F1451" s="2">
        <v>0</v>
      </c>
      <c r="G1451" s="2">
        <v>0</v>
      </c>
      <c r="H1451" s="3" t="str">
        <f t="shared" si="93"/>
        <v/>
      </c>
      <c r="I1451" s="2">
        <v>0</v>
      </c>
      <c r="J1451" s="3" t="str">
        <f t="shared" si="94"/>
        <v/>
      </c>
      <c r="K1451" s="2">
        <v>0</v>
      </c>
      <c r="L1451" s="2">
        <v>0</v>
      </c>
      <c r="M1451" s="3" t="str">
        <f t="shared" si="95"/>
        <v/>
      </c>
    </row>
    <row r="1452" spans="1:13" x14ac:dyDescent="0.2">
      <c r="A1452" s="1" t="s">
        <v>14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3.7404000000000002</v>
      </c>
      <c r="G1452" s="2">
        <v>0</v>
      </c>
      <c r="H1452" s="3">
        <f t="shared" si="93"/>
        <v>-1</v>
      </c>
      <c r="I1452" s="2">
        <v>0</v>
      </c>
      <c r="J1452" s="3" t="str">
        <f t="shared" si="94"/>
        <v/>
      </c>
      <c r="K1452" s="2">
        <v>3.7404000000000002</v>
      </c>
      <c r="L1452" s="2">
        <v>0</v>
      </c>
      <c r="M1452" s="3">
        <f t="shared" si="95"/>
        <v>-1</v>
      </c>
    </row>
    <row r="1453" spans="1:13" x14ac:dyDescent="0.2">
      <c r="A1453" s="1" t="s">
        <v>13</v>
      </c>
      <c r="B1453" s="1" t="s">
        <v>43</v>
      </c>
      <c r="C1453" s="2">
        <v>0</v>
      </c>
      <c r="D1453" s="2">
        <v>0.41341</v>
      </c>
      <c r="E1453" s="3" t="str">
        <f t="shared" si="92"/>
        <v/>
      </c>
      <c r="F1453" s="2">
        <v>98.713089999999994</v>
      </c>
      <c r="G1453" s="2">
        <v>72.918139999999994</v>
      </c>
      <c r="H1453" s="3">
        <f t="shared" si="93"/>
        <v>-0.26131235482548465</v>
      </c>
      <c r="I1453" s="2">
        <v>182.8407</v>
      </c>
      <c r="J1453" s="3">
        <f t="shared" si="94"/>
        <v>-0.60119306040722886</v>
      </c>
      <c r="K1453" s="2">
        <v>98.713089999999994</v>
      </c>
      <c r="L1453" s="2">
        <v>72.918139999999994</v>
      </c>
      <c r="M1453" s="3">
        <f t="shared" si="95"/>
        <v>-0.26131235482548465</v>
      </c>
    </row>
    <row r="1454" spans="1:13" x14ac:dyDescent="0.2">
      <c r="A1454" s="1" t="s">
        <v>12</v>
      </c>
      <c r="B1454" s="1" t="s">
        <v>43</v>
      </c>
      <c r="C1454" s="2">
        <v>0</v>
      </c>
      <c r="D1454" s="2">
        <v>21.679020000000001</v>
      </c>
      <c r="E1454" s="3" t="str">
        <f t="shared" si="92"/>
        <v/>
      </c>
      <c r="F1454" s="2">
        <v>470.55333000000002</v>
      </c>
      <c r="G1454" s="2">
        <v>547.70129999999995</v>
      </c>
      <c r="H1454" s="3">
        <f t="shared" si="93"/>
        <v>0.16395159715477936</v>
      </c>
      <c r="I1454" s="2">
        <v>556.82288000000005</v>
      </c>
      <c r="J1454" s="3">
        <f t="shared" si="94"/>
        <v>-1.6381474841694943E-2</v>
      </c>
      <c r="K1454" s="2">
        <v>470.55333000000002</v>
      </c>
      <c r="L1454" s="2">
        <v>547.70129999999995</v>
      </c>
      <c r="M1454" s="3">
        <f t="shared" si="95"/>
        <v>0.16395159715477936</v>
      </c>
    </row>
    <row r="1455" spans="1:13" x14ac:dyDescent="0.2">
      <c r="A1455" s="1" t="s">
        <v>11</v>
      </c>
      <c r="B1455" s="1" t="s">
        <v>43</v>
      </c>
      <c r="C1455" s="2">
        <v>0</v>
      </c>
      <c r="D1455" s="2">
        <v>1.7989999999999999E-2</v>
      </c>
      <c r="E1455" s="3" t="str">
        <f t="shared" si="92"/>
        <v/>
      </c>
      <c r="F1455" s="2">
        <v>206.53879000000001</v>
      </c>
      <c r="G1455" s="2">
        <v>59.440170000000002</v>
      </c>
      <c r="H1455" s="3">
        <f t="shared" si="93"/>
        <v>-0.712208200696828</v>
      </c>
      <c r="I1455" s="2">
        <v>151.62173999999999</v>
      </c>
      <c r="J1455" s="3">
        <f t="shared" si="94"/>
        <v>-0.60797066436514968</v>
      </c>
      <c r="K1455" s="2">
        <v>206.53879000000001</v>
      </c>
      <c r="L1455" s="2">
        <v>59.440170000000002</v>
      </c>
      <c r="M1455" s="3">
        <f t="shared" si="95"/>
        <v>-0.712208200696828</v>
      </c>
    </row>
    <row r="1456" spans="1:13" x14ac:dyDescent="0.2">
      <c r="A1456" s="1" t="s">
        <v>10</v>
      </c>
      <c r="B1456" s="1" t="s">
        <v>43</v>
      </c>
      <c r="C1456" s="2">
        <v>19.841000000000001</v>
      </c>
      <c r="D1456" s="2">
        <v>4.1254999999999997</v>
      </c>
      <c r="E1456" s="3">
        <f t="shared" si="92"/>
        <v>-0.79207197217882164</v>
      </c>
      <c r="F1456" s="2">
        <v>479.00700000000001</v>
      </c>
      <c r="G1456" s="2">
        <v>913.55592999999999</v>
      </c>
      <c r="H1456" s="3">
        <f t="shared" si="93"/>
        <v>0.90718701396848056</v>
      </c>
      <c r="I1456" s="2">
        <v>1627.85007</v>
      </c>
      <c r="J1456" s="3">
        <f t="shared" si="94"/>
        <v>-0.43879602499264569</v>
      </c>
      <c r="K1456" s="2">
        <v>479.00700000000001</v>
      </c>
      <c r="L1456" s="2">
        <v>913.55592999999999</v>
      </c>
      <c r="M1456" s="3">
        <f t="shared" si="95"/>
        <v>0.90718701396848056</v>
      </c>
    </row>
    <row r="1457" spans="1:13" x14ac:dyDescent="0.2">
      <c r="A1457" s="1" t="s">
        <v>27</v>
      </c>
      <c r="B1457" s="1" t="s">
        <v>43</v>
      </c>
      <c r="C1457" s="2">
        <v>0</v>
      </c>
      <c r="D1457" s="2">
        <v>0</v>
      </c>
      <c r="E1457" s="3" t="str">
        <f t="shared" si="92"/>
        <v/>
      </c>
      <c r="F1457" s="2">
        <v>29.6374</v>
      </c>
      <c r="G1457" s="2">
        <v>8.6980000000000004</v>
      </c>
      <c r="H1457" s="3">
        <f t="shared" si="93"/>
        <v>-0.7065194652702329</v>
      </c>
      <c r="I1457" s="2">
        <v>122.36293999999999</v>
      </c>
      <c r="J1457" s="3">
        <f t="shared" si="94"/>
        <v>-0.92891638595803594</v>
      </c>
      <c r="K1457" s="2">
        <v>29.6374</v>
      </c>
      <c r="L1457" s="2">
        <v>8.6980000000000004</v>
      </c>
      <c r="M1457" s="3">
        <f t="shared" si="95"/>
        <v>-0.7065194652702329</v>
      </c>
    </row>
    <row r="1458" spans="1:13" x14ac:dyDescent="0.2">
      <c r="A1458" s="1" t="s">
        <v>9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14630.22406</v>
      </c>
      <c r="G1458" s="2">
        <v>12.68375</v>
      </c>
      <c r="H1458" s="3">
        <f t="shared" si="93"/>
        <v>-0.99913304471975395</v>
      </c>
      <c r="I1458" s="2">
        <v>12883.58776</v>
      </c>
      <c r="J1458" s="3">
        <f t="shared" si="94"/>
        <v>-0.99901551103339559</v>
      </c>
      <c r="K1458" s="2">
        <v>14630.22406</v>
      </c>
      <c r="L1458" s="2">
        <v>12.68375</v>
      </c>
      <c r="M1458" s="3">
        <f t="shared" si="95"/>
        <v>-0.99913304471975395</v>
      </c>
    </row>
    <row r="1459" spans="1:13" x14ac:dyDescent="0.2">
      <c r="A1459" s="1" t="s">
        <v>8</v>
      </c>
      <c r="B1459" s="1" t="s">
        <v>43</v>
      </c>
      <c r="C1459" s="2">
        <v>0</v>
      </c>
      <c r="D1459" s="2">
        <v>0.19</v>
      </c>
      <c r="E1459" s="3" t="str">
        <f t="shared" si="92"/>
        <v/>
      </c>
      <c r="F1459" s="2">
        <v>30.882249999999999</v>
      </c>
      <c r="G1459" s="2">
        <v>7.6299900000000003</v>
      </c>
      <c r="H1459" s="3">
        <f t="shared" si="93"/>
        <v>-0.75293283358563579</v>
      </c>
      <c r="I1459" s="2">
        <v>32.493000000000002</v>
      </c>
      <c r="J1459" s="3">
        <f t="shared" si="94"/>
        <v>-0.76518050041547414</v>
      </c>
      <c r="K1459" s="2">
        <v>30.882249999999999</v>
      </c>
      <c r="L1459" s="2">
        <v>7.6299900000000003</v>
      </c>
      <c r="M1459" s="3">
        <f t="shared" si="95"/>
        <v>-0.75293283358563579</v>
      </c>
    </row>
    <row r="1460" spans="1:13" x14ac:dyDescent="0.2">
      <c r="A1460" s="1" t="s">
        <v>7</v>
      </c>
      <c r="B1460" s="1" t="s">
        <v>43</v>
      </c>
      <c r="C1460" s="2">
        <v>0</v>
      </c>
      <c r="D1460" s="2">
        <v>16.65776</v>
      </c>
      <c r="E1460" s="3" t="str">
        <f t="shared" si="92"/>
        <v/>
      </c>
      <c r="F1460" s="2">
        <v>38.227080000000001</v>
      </c>
      <c r="G1460" s="2">
        <v>30.501000000000001</v>
      </c>
      <c r="H1460" s="3">
        <f t="shared" si="93"/>
        <v>-0.2021101271663962</v>
      </c>
      <c r="I1460" s="2">
        <v>75.675640000000001</v>
      </c>
      <c r="J1460" s="3">
        <f t="shared" si="94"/>
        <v>-0.59695088141970121</v>
      </c>
      <c r="K1460" s="2">
        <v>38.227080000000001</v>
      </c>
      <c r="L1460" s="2">
        <v>30.501000000000001</v>
      </c>
      <c r="M1460" s="3">
        <f t="shared" si="95"/>
        <v>-0.2021101271663962</v>
      </c>
    </row>
    <row r="1461" spans="1:13" x14ac:dyDescent="0.2">
      <c r="A1461" s="1" t="s">
        <v>6</v>
      </c>
      <c r="B1461" s="1" t="s">
        <v>43</v>
      </c>
      <c r="C1461" s="2">
        <v>2.39</v>
      </c>
      <c r="D1461" s="2">
        <v>7.5176600000000002</v>
      </c>
      <c r="E1461" s="3">
        <f t="shared" si="92"/>
        <v>2.1454644351464434</v>
      </c>
      <c r="F1461" s="2">
        <v>40.739159999999998</v>
      </c>
      <c r="G1461" s="2">
        <v>31.629950000000001</v>
      </c>
      <c r="H1461" s="3">
        <f t="shared" si="93"/>
        <v>-0.22359837561697393</v>
      </c>
      <c r="I1461" s="2">
        <v>51.466639999999998</v>
      </c>
      <c r="J1461" s="3">
        <f t="shared" si="94"/>
        <v>-0.38542811421145806</v>
      </c>
      <c r="K1461" s="2">
        <v>40.739159999999998</v>
      </c>
      <c r="L1461" s="2">
        <v>31.629950000000001</v>
      </c>
      <c r="M1461" s="3">
        <f t="shared" si="95"/>
        <v>-0.22359837561697393</v>
      </c>
    </row>
    <row r="1462" spans="1:13" x14ac:dyDescent="0.2">
      <c r="A1462" s="1" t="s">
        <v>4</v>
      </c>
      <c r="B1462" s="1" t="s">
        <v>43</v>
      </c>
      <c r="C1462" s="2">
        <v>0</v>
      </c>
      <c r="D1462" s="2">
        <v>3.9847999999999999</v>
      </c>
      <c r="E1462" s="3" t="str">
        <f t="shared" si="92"/>
        <v/>
      </c>
      <c r="F1462" s="2">
        <v>28.96292</v>
      </c>
      <c r="G1462" s="2">
        <v>43.474179999999997</v>
      </c>
      <c r="H1462" s="3">
        <f t="shared" si="93"/>
        <v>0.50102890178200243</v>
      </c>
      <c r="I1462" s="2">
        <v>10.398429999999999</v>
      </c>
      <c r="J1462" s="3">
        <f t="shared" si="94"/>
        <v>3.1808407615380396</v>
      </c>
      <c r="K1462" s="2">
        <v>28.96292</v>
      </c>
      <c r="L1462" s="2">
        <v>43.474179999999997</v>
      </c>
      <c r="M1462" s="3">
        <f t="shared" si="95"/>
        <v>0.50102890178200243</v>
      </c>
    </row>
    <row r="1463" spans="1:13" x14ac:dyDescent="0.2">
      <c r="A1463" s="1" t="s">
        <v>3</v>
      </c>
      <c r="B1463" s="1" t="s">
        <v>43</v>
      </c>
      <c r="C1463" s="2">
        <v>0</v>
      </c>
      <c r="D1463" s="2">
        <v>0</v>
      </c>
      <c r="E1463" s="3" t="str">
        <f t="shared" si="92"/>
        <v/>
      </c>
      <c r="F1463" s="2">
        <v>208.95222000000001</v>
      </c>
      <c r="G1463" s="2">
        <v>135.03512000000001</v>
      </c>
      <c r="H1463" s="3">
        <f t="shared" si="93"/>
        <v>-0.3537512068548494</v>
      </c>
      <c r="I1463" s="2">
        <v>1006.53051</v>
      </c>
      <c r="J1463" s="3">
        <f t="shared" si="94"/>
        <v>-0.86584100664767727</v>
      </c>
      <c r="K1463" s="2">
        <v>208.95222000000001</v>
      </c>
      <c r="L1463" s="2">
        <v>135.03512000000001</v>
      </c>
      <c r="M1463" s="3">
        <f t="shared" si="95"/>
        <v>-0.3537512068548494</v>
      </c>
    </row>
    <row r="1464" spans="1:13" x14ac:dyDescent="0.2">
      <c r="A1464" s="1" t="s">
        <v>26</v>
      </c>
      <c r="B1464" s="1" t="s">
        <v>43</v>
      </c>
      <c r="C1464" s="2">
        <v>0</v>
      </c>
      <c r="D1464" s="2">
        <v>0</v>
      </c>
      <c r="E1464" s="3" t="str">
        <f t="shared" si="92"/>
        <v/>
      </c>
      <c r="F1464" s="2">
        <v>0</v>
      </c>
      <c r="G1464" s="2">
        <v>34.06</v>
      </c>
      <c r="H1464" s="3" t="str">
        <f t="shared" si="93"/>
        <v/>
      </c>
      <c r="I1464" s="2">
        <v>0</v>
      </c>
      <c r="J1464" s="3" t="str">
        <f t="shared" si="94"/>
        <v/>
      </c>
      <c r="K1464" s="2">
        <v>0</v>
      </c>
      <c r="L1464" s="2">
        <v>34.06</v>
      </c>
      <c r="M1464" s="3" t="str">
        <f t="shared" si="95"/>
        <v/>
      </c>
    </row>
    <row r="1465" spans="1:13" x14ac:dyDescent="0.2">
      <c r="A1465" s="1" t="s">
        <v>2</v>
      </c>
      <c r="B1465" s="1" t="s">
        <v>43</v>
      </c>
      <c r="C1465" s="2">
        <v>9.2210000000000001</v>
      </c>
      <c r="D1465" s="2">
        <v>8.5940000000000003E-2</v>
      </c>
      <c r="E1465" s="3">
        <f t="shared" si="92"/>
        <v>-0.99067996963452987</v>
      </c>
      <c r="F1465" s="2">
        <v>149.22762</v>
      </c>
      <c r="G1465" s="2">
        <v>183.98148</v>
      </c>
      <c r="H1465" s="3">
        <f t="shared" si="93"/>
        <v>0.2328916054548078</v>
      </c>
      <c r="I1465" s="2">
        <v>91.245279999999994</v>
      </c>
      <c r="J1465" s="3">
        <f t="shared" si="94"/>
        <v>1.016339694502554</v>
      </c>
      <c r="K1465" s="2">
        <v>149.22762</v>
      </c>
      <c r="L1465" s="2">
        <v>183.98148</v>
      </c>
      <c r="M1465" s="3">
        <f t="shared" si="95"/>
        <v>0.2328916054548078</v>
      </c>
    </row>
    <row r="1466" spans="1:13" x14ac:dyDescent="0.2">
      <c r="A1466" s="1" t="s">
        <v>25</v>
      </c>
      <c r="B1466" s="1" t="s">
        <v>43</v>
      </c>
      <c r="C1466" s="2">
        <v>17.16</v>
      </c>
      <c r="D1466" s="2">
        <v>15.6371</v>
      </c>
      <c r="E1466" s="3">
        <f t="shared" si="92"/>
        <v>-8.8747086247086271E-2</v>
      </c>
      <c r="F1466" s="2">
        <v>447.97410000000002</v>
      </c>
      <c r="G1466" s="2">
        <v>421.08697000000001</v>
      </c>
      <c r="H1466" s="3">
        <f t="shared" si="93"/>
        <v>-6.0019385049269625E-2</v>
      </c>
      <c r="I1466" s="2">
        <v>1453.36851</v>
      </c>
      <c r="J1466" s="3">
        <f t="shared" si="94"/>
        <v>-0.71026827187827268</v>
      </c>
      <c r="K1466" s="2">
        <v>447.97410000000002</v>
      </c>
      <c r="L1466" s="2">
        <v>421.08697000000001</v>
      </c>
      <c r="M1466" s="3">
        <f t="shared" si="95"/>
        <v>-6.0019385049269625E-2</v>
      </c>
    </row>
    <row r="1467" spans="1:13" x14ac:dyDescent="0.2">
      <c r="A1467" s="1" t="s">
        <v>29</v>
      </c>
      <c r="B1467" s="1" t="s">
        <v>43</v>
      </c>
      <c r="C1467" s="2">
        <v>0</v>
      </c>
      <c r="D1467" s="2">
        <v>0</v>
      </c>
      <c r="E1467" s="3" t="str">
        <f t="shared" si="92"/>
        <v/>
      </c>
      <c r="F1467" s="2">
        <v>116.07098000000001</v>
      </c>
      <c r="G1467" s="2">
        <v>61.562159999999999</v>
      </c>
      <c r="H1467" s="3">
        <f t="shared" si="93"/>
        <v>-0.46961626411700841</v>
      </c>
      <c r="I1467" s="2">
        <v>0</v>
      </c>
      <c r="J1467" s="3" t="str">
        <f t="shared" si="94"/>
        <v/>
      </c>
      <c r="K1467" s="2">
        <v>116.07098000000001</v>
      </c>
      <c r="L1467" s="2">
        <v>61.562159999999999</v>
      </c>
      <c r="M1467" s="3">
        <f t="shared" si="95"/>
        <v>-0.46961626411700841</v>
      </c>
    </row>
    <row r="1468" spans="1:13" x14ac:dyDescent="0.2">
      <c r="A1468" s="6" t="s">
        <v>0</v>
      </c>
      <c r="B1468" s="6" t="s">
        <v>43</v>
      </c>
      <c r="C1468" s="5">
        <v>48.612000000000002</v>
      </c>
      <c r="D1468" s="5">
        <v>82.36591</v>
      </c>
      <c r="E1468" s="4">
        <f t="shared" si="92"/>
        <v>0.69435345182259511</v>
      </c>
      <c r="F1468" s="5">
        <v>17772.07144</v>
      </c>
      <c r="G1468" s="5">
        <v>3015.9169999999999</v>
      </c>
      <c r="H1468" s="4">
        <f t="shared" si="93"/>
        <v>-0.83030019825308554</v>
      </c>
      <c r="I1468" s="5">
        <v>18861.669290000002</v>
      </c>
      <c r="J1468" s="4">
        <f t="shared" si="94"/>
        <v>-0.84010338885546221</v>
      </c>
      <c r="K1468" s="5">
        <v>17772.07144</v>
      </c>
      <c r="L1468" s="5">
        <v>3015.9169999999999</v>
      </c>
      <c r="M1468" s="4">
        <f t="shared" si="95"/>
        <v>-0.83030019825308554</v>
      </c>
    </row>
    <row r="1469" spans="1:13" x14ac:dyDescent="0.2">
      <c r="A1469" s="1" t="s">
        <v>22</v>
      </c>
      <c r="B1469" s="1" t="s">
        <v>42</v>
      </c>
      <c r="C1469" s="2">
        <v>84.847099999999998</v>
      </c>
      <c r="D1469" s="2">
        <v>39.693339999999999</v>
      </c>
      <c r="E1469" s="3">
        <f t="shared" si="92"/>
        <v>-0.53217800019093175</v>
      </c>
      <c r="F1469" s="2">
        <v>1820.82087</v>
      </c>
      <c r="G1469" s="2">
        <v>1870.49965</v>
      </c>
      <c r="H1469" s="3">
        <f t="shared" si="93"/>
        <v>2.7283727256487422E-2</v>
      </c>
      <c r="I1469" s="2">
        <v>2085.1305900000002</v>
      </c>
      <c r="J1469" s="3">
        <f t="shared" si="94"/>
        <v>-0.10293405172287085</v>
      </c>
      <c r="K1469" s="2">
        <v>1820.82087</v>
      </c>
      <c r="L1469" s="2">
        <v>1870.49965</v>
      </c>
      <c r="M1469" s="3">
        <f t="shared" si="95"/>
        <v>2.7283727256487422E-2</v>
      </c>
    </row>
    <row r="1470" spans="1:13" x14ac:dyDescent="0.2">
      <c r="A1470" s="1" t="s">
        <v>21</v>
      </c>
      <c r="B1470" s="1" t="s">
        <v>42</v>
      </c>
      <c r="C1470" s="2">
        <v>76.630989999999997</v>
      </c>
      <c r="D1470" s="2">
        <v>96.563299999999998</v>
      </c>
      <c r="E1470" s="3">
        <f t="shared" si="92"/>
        <v>0.26010769272327039</v>
      </c>
      <c r="F1470" s="2">
        <v>1703.7858000000001</v>
      </c>
      <c r="G1470" s="2">
        <v>2013.0251499999999</v>
      </c>
      <c r="H1470" s="3">
        <f t="shared" si="93"/>
        <v>0.18150130726526759</v>
      </c>
      <c r="I1470" s="2">
        <v>2427.6953199999998</v>
      </c>
      <c r="J1470" s="3">
        <f t="shared" si="94"/>
        <v>-0.1708081597323341</v>
      </c>
      <c r="K1470" s="2">
        <v>1703.7858000000001</v>
      </c>
      <c r="L1470" s="2">
        <v>2013.0251499999999</v>
      </c>
      <c r="M1470" s="3">
        <f t="shared" si="95"/>
        <v>0.18150130726526759</v>
      </c>
    </row>
    <row r="1471" spans="1:13" x14ac:dyDescent="0.2">
      <c r="A1471" s="1" t="s">
        <v>20</v>
      </c>
      <c r="B1471" s="1" t="s">
        <v>42</v>
      </c>
      <c r="C1471" s="2">
        <v>212.70284000000001</v>
      </c>
      <c r="D1471" s="2">
        <v>252.42052000000001</v>
      </c>
      <c r="E1471" s="3">
        <f t="shared" si="92"/>
        <v>0.18672848937983155</v>
      </c>
      <c r="F1471" s="2">
        <v>5154.9053599999997</v>
      </c>
      <c r="G1471" s="2">
        <v>6973.9667300000001</v>
      </c>
      <c r="H1471" s="3">
        <f t="shared" si="93"/>
        <v>0.35287968312962392</v>
      </c>
      <c r="I1471" s="2">
        <v>6067.9213499999996</v>
      </c>
      <c r="J1471" s="3">
        <f t="shared" si="94"/>
        <v>0.14931725837217735</v>
      </c>
      <c r="K1471" s="2">
        <v>5154.9053599999997</v>
      </c>
      <c r="L1471" s="2">
        <v>6973.9667300000001</v>
      </c>
      <c r="M1471" s="3">
        <f t="shared" si="95"/>
        <v>0.35287968312962392</v>
      </c>
    </row>
    <row r="1472" spans="1:13" x14ac:dyDescent="0.2">
      <c r="A1472" s="1" t="s">
        <v>19</v>
      </c>
      <c r="B1472" s="1" t="s">
        <v>42</v>
      </c>
      <c r="C1472" s="2">
        <v>41.446040000000004</v>
      </c>
      <c r="D1472" s="2">
        <v>0</v>
      </c>
      <c r="E1472" s="3">
        <f t="shared" si="92"/>
        <v>-1</v>
      </c>
      <c r="F1472" s="2">
        <v>139.05600000000001</v>
      </c>
      <c r="G1472" s="2">
        <v>32.608199999999997</v>
      </c>
      <c r="H1472" s="3">
        <f t="shared" si="93"/>
        <v>-0.76550310666206423</v>
      </c>
      <c r="I1472" s="2">
        <v>87.070359999999994</v>
      </c>
      <c r="J1472" s="3">
        <f t="shared" si="94"/>
        <v>-0.62549597819510572</v>
      </c>
      <c r="K1472" s="2">
        <v>139.05600000000001</v>
      </c>
      <c r="L1472" s="2">
        <v>32.608199999999997</v>
      </c>
      <c r="M1472" s="3">
        <f t="shared" si="95"/>
        <v>-0.76550310666206423</v>
      </c>
    </row>
    <row r="1473" spans="1:13" x14ac:dyDescent="0.2">
      <c r="A1473" s="1" t="s">
        <v>18</v>
      </c>
      <c r="B1473" s="1" t="s">
        <v>42</v>
      </c>
      <c r="C1473" s="2">
        <v>0</v>
      </c>
      <c r="D1473" s="2">
        <v>0</v>
      </c>
      <c r="E1473" s="3" t="str">
        <f t="shared" si="92"/>
        <v/>
      </c>
      <c r="F1473" s="2">
        <v>0</v>
      </c>
      <c r="G1473" s="2">
        <v>0</v>
      </c>
      <c r="H1473" s="3" t="str">
        <f t="shared" si="93"/>
        <v/>
      </c>
      <c r="I1473" s="2">
        <v>0</v>
      </c>
      <c r="J1473" s="3" t="str">
        <f t="shared" si="94"/>
        <v/>
      </c>
      <c r="K1473" s="2">
        <v>0</v>
      </c>
      <c r="L1473" s="2">
        <v>0</v>
      </c>
      <c r="M1473" s="3" t="str">
        <f t="shared" si="95"/>
        <v/>
      </c>
    </row>
    <row r="1474" spans="1:13" x14ac:dyDescent="0.2">
      <c r="A1474" s="1" t="s">
        <v>17</v>
      </c>
      <c r="B1474" s="1" t="s">
        <v>42</v>
      </c>
      <c r="C1474" s="2">
        <v>5.2349699999999997</v>
      </c>
      <c r="D1474" s="2">
        <v>0.22270000000000001</v>
      </c>
      <c r="E1474" s="3">
        <f t="shared" si="92"/>
        <v>-0.95745916404487508</v>
      </c>
      <c r="F1474" s="2">
        <v>1367.8713399999999</v>
      </c>
      <c r="G1474" s="2">
        <v>983.10397</v>
      </c>
      <c r="H1474" s="3">
        <f t="shared" si="93"/>
        <v>-0.2812891525309682</v>
      </c>
      <c r="I1474" s="2">
        <v>2026.1566</v>
      </c>
      <c r="J1474" s="3">
        <f t="shared" si="94"/>
        <v>-0.5147936887010609</v>
      </c>
      <c r="K1474" s="2">
        <v>1367.8713399999999</v>
      </c>
      <c r="L1474" s="2">
        <v>983.10397</v>
      </c>
      <c r="M1474" s="3">
        <f t="shared" si="95"/>
        <v>-0.2812891525309682</v>
      </c>
    </row>
    <row r="1475" spans="1:13" x14ac:dyDescent="0.2">
      <c r="A1475" s="1" t="s">
        <v>16</v>
      </c>
      <c r="B1475" s="1" t="s">
        <v>42</v>
      </c>
      <c r="C1475" s="2">
        <v>0</v>
      </c>
      <c r="D1475" s="2">
        <v>1867.91516</v>
      </c>
      <c r="E1475" s="3" t="str">
        <f t="shared" si="92"/>
        <v/>
      </c>
      <c r="F1475" s="2">
        <v>609.97825</v>
      </c>
      <c r="G1475" s="2">
        <v>5985.7869600000004</v>
      </c>
      <c r="H1475" s="3">
        <f t="shared" si="93"/>
        <v>8.8131154020655664</v>
      </c>
      <c r="I1475" s="2">
        <v>2803.8037599999998</v>
      </c>
      <c r="J1475" s="3">
        <f t="shared" si="94"/>
        <v>1.1348808520037084</v>
      </c>
      <c r="K1475" s="2">
        <v>609.97825</v>
      </c>
      <c r="L1475" s="2">
        <v>5985.7869600000004</v>
      </c>
      <c r="M1475" s="3">
        <f t="shared" si="95"/>
        <v>8.8131154020655664</v>
      </c>
    </row>
    <row r="1476" spans="1:13" x14ac:dyDescent="0.2">
      <c r="A1476" s="1" t="s">
        <v>15</v>
      </c>
      <c r="B1476" s="1" t="s">
        <v>42</v>
      </c>
      <c r="C1476" s="2">
        <v>0</v>
      </c>
      <c r="D1476" s="2">
        <v>0</v>
      </c>
      <c r="E1476" s="3" t="str">
        <f t="shared" si="92"/>
        <v/>
      </c>
      <c r="F1476" s="2">
        <v>9.3765000000000001</v>
      </c>
      <c r="G1476" s="2">
        <v>17.964600000000001</v>
      </c>
      <c r="H1476" s="3">
        <f t="shared" si="93"/>
        <v>0.91591745320748696</v>
      </c>
      <c r="I1476" s="2">
        <v>10.80179</v>
      </c>
      <c r="J1476" s="3">
        <f t="shared" si="94"/>
        <v>0.66311324326801402</v>
      </c>
      <c r="K1476" s="2">
        <v>9.3765000000000001</v>
      </c>
      <c r="L1476" s="2">
        <v>17.964600000000001</v>
      </c>
      <c r="M1476" s="3">
        <f t="shared" si="95"/>
        <v>0.91591745320748696</v>
      </c>
    </row>
    <row r="1477" spans="1:13" x14ac:dyDescent="0.2">
      <c r="A1477" s="1" t="s">
        <v>14</v>
      </c>
      <c r="B1477" s="1" t="s">
        <v>42</v>
      </c>
      <c r="C1477" s="2">
        <v>0</v>
      </c>
      <c r="D1477" s="2">
        <v>6.9599999999999995E-2</v>
      </c>
      <c r="E1477" s="3" t="str">
        <f t="shared" si="92"/>
        <v/>
      </c>
      <c r="F1477" s="2">
        <v>4.3592899999999997</v>
      </c>
      <c r="G1477" s="2">
        <v>78.142870000000002</v>
      </c>
      <c r="H1477" s="3">
        <f t="shared" si="93"/>
        <v>16.925595681865627</v>
      </c>
      <c r="I1477" s="2">
        <v>41.110709999999997</v>
      </c>
      <c r="J1477" s="3">
        <f t="shared" si="94"/>
        <v>0.9007910590695225</v>
      </c>
      <c r="K1477" s="2">
        <v>4.3592899999999997</v>
      </c>
      <c r="L1477" s="2">
        <v>78.142870000000002</v>
      </c>
      <c r="M1477" s="3">
        <f t="shared" si="95"/>
        <v>16.925595681865627</v>
      </c>
    </row>
    <row r="1478" spans="1:13" x14ac:dyDescent="0.2">
      <c r="A1478" s="1" t="s">
        <v>13</v>
      </c>
      <c r="B1478" s="1" t="s">
        <v>42</v>
      </c>
      <c r="C1478" s="2">
        <v>4.1579999999999999E-2</v>
      </c>
      <c r="D1478" s="2">
        <v>59.307200000000002</v>
      </c>
      <c r="E1478" s="3">
        <f t="shared" si="92"/>
        <v>1425.3395863395865</v>
      </c>
      <c r="F1478" s="2">
        <v>1074.9812899999999</v>
      </c>
      <c r="G1478" s="2">
        <v>1417.6840199999999</v>
      </c>
      <c r="H1478" s="3">
        <f t="shared" si="93"/>
        <v>0.31879878579096022</v>
      </c>
      <c r="I1478" s="2">
        <v>1127.24686</v>
      </c>
      <c r="J1478" s="3">
        <f t="shared" si="94"/>
        <v>0.25765178001915201</v>
      </c>
      <c r="K1478" s="2">
        <v>1074.9812899999999</v>
      </c>
      <c r="L1478" s="2">
        <v>1417.6840199999999</v>
      </c>
      <c r="M1478" s="3">
        <f t="shared" si="95"/>
        <v>0.31879878579096022</v>
      </c>
    </row>
    <row r="1479" spans="1:13" x14ac:dyDescent="0.2">
      <c r="A1479" s="1" t="s">
        <v>12</v>
      </c>
      <c r="B1479" s="1" t="s">
        <v>42</v>
      </c>
      <c r="C1479" s="2">
        <v>117.09994</v>
      </c>
      <c r="D1479" s="2">
        <v>73.570580000000007</v>
      </c>
      <c r="E1479" s="3">
        <f t="shared" si="92"/>
        <v>-0.37172828611184594</v>
      </c>
      <c r="F1479" s="2">
        <v>2508.3797800000002</v>
      </c>
      <c r="G1479" s="2">
        <v>771.35271999999998</v>
      </c>
      <c r="H1479" s="3">
        <f t="shared" si="93"/>
        <v>-0.69248965960011044</v>
      </c>
      <c r="I1479" s="2">
        <v>829.62426000000005</v>
      </c>
      <c r="J1479" s="3">
        <f t="shared" si="94"/>
        <v>-7.0238471570250427E-2</v>
      </c>
      <c r="K1479" s="2">
        <v>2508.3797800000002</v>
      </c>
      <c r="L1479" s="2">
        <v>771.35271999999998</v>
      </c>
      <c r="M1479" s="3">
        <f t="shared" si="95"/>
        <v>-0.69248965960011044</v>
      </c>
    </row>
    <row r="1480" spans="1:13" x14ac:dyDescent="0.2">
      <c r="A1480" s="1" t="s">
        <v>11</v>
      </c>
      <c r="B1480" s="1" t="s">
        <v>42</v>
      </c>
      <c r="C1480" s="2">
        <v>306.28235000000001</v>
      </c>
      <c r="D1480" s="2">
        <v>131.10810000000001</v>
      </c>
      <c r="E1480" s="3">
        <f t="shared" si="92"/>
        <v>-0.57193713578337113</v>
      </c>
      <c r="F1480" s="2">
        <v>2696.3952300000001</v>
      </c>
      <c r="G1480" s="2">
        <v>3105.5354499999999</v>
      </c>
      <c r="H1480" s="3">
        <f t="shared" si="93"/>
        <v>0.15173599754513734</v>
      </c>
      <c r="I1480" s="2">
        <v>6904.9472500000002</v>
      </c>
      <c r="J1480" s="3">
        <f t="shared" si="94"/>
        <v>-0.55024486972004027</v>
      </c>
      <c r="K1480" s="2">
        <v>2696.3952300000001</v>
      </c>
      <c r="L1480" s="2">
        <v>3105.5354499999999</v>
      </c>
      <c r="M1480" s="3">
        <f t="shared" si="95"/>
        <v>0.15173599754513734</v>
      </c>
    </row>
    <row r="1481" spans="1:13" x14ac:dyDescent="0.2">
      <c r="A1481" s="1" t="s">
        <v>10</v>
      </c>
      <c r="B1481" s="1" t="s">
        <v>42</v>
      </c>
      <c r="C1481" s="2">
        <v>6.2662300000000002</v>
      </c>
      <c r="D1481" s="2">
        <v>19.963730000000002</v>
      </c>
      <c r="E1481" s="3">
        <f t="shared" si="92"/>
        <v>2.1859235936121082</v>
      </c>
      <c r="F1481" s="2">
        <v>2501.5007599999999</v>
      </c>
      <c r="G1481" s="2">
        <v>3887.0240600000002</v>
      </c>
      <c r="H1481" s="3">
        <f t="shared" si="93"/>
        <v>0.55387682552612949</v>
      </c>
      <c r="I1481" s="2">
        <v>3601.4998500000002</v>
      </c>
      <c r="J1481" s="3">
        <f t="shared" si="94"/>
        <v>7.9279250837675397E-2</v>
      </c>
      <c r="K1481" s="2">
        <v>2501.5007599999999</v>
      </c>
      <c r="L1481" s="2">
        <v>3887.0240600000002</v>
      </c>
      <c r="M1481" s="3">
        <f t="shared" si="95"/>
        <v>0.55387682552612949</v>
      </c>
    </row>
    <row r="1482" spans="1:13" x14ac:dyDescent="0.2">
      <c r="A1482" s="1" t="s">
        <v>27</v>
      </c>
      <c r="B1482" s="1" t="s">
        <v>42</v>
      </c>
      <c r="C1482" s="2">
        <v>134.136</v>
      </c>
      <c r="D1482" s="2">
        <v>0</v>
      </c>
      <c r="E1482" s="3">
        <f t="shared" si="92"/>
        <v>-1</v>
      </c>
      <c r="F1482" s="2">
        <v>913.28425000000004</v>
      </c>
      <c r="G1482" s="2">
        <v>62.423810000000003</v>
      </c>
      <c r="H1482" s="3">
        <f t="shared" si="93"/>
        <v>-0.93164908953592485</v>
      </c>
      <c r="I1482" s="2">
        <v>143.29989</v>
      </c>
      <c r="J1482" s="3">
        <f t="shared" si="94"/>
        <v>-0.56438340601657133</v>
      </c>
      <c r="K1482" s="2">
        <v>913.28425000000004</v>
      </c>
      <c r="L1482" s="2">
        <v>62.423810000000003</v>
      </c>
      <c r="M1482" s="3">
        <f t="shared" si="95"/>
        <v>-0.93164908953592485</v>
      </c>
    </row>
    <row r="1483" spans="1:13" x14ac:dyDescent="0.2">
      <c r="A1483" s="1" t="s">
        <v>9</v>
      </c>
      <c r="B1483" s="1" t="s">
        <v>42</v>
      </c>
      <c r="C1483" s="2">
        <v>0</v>
      </c>
      <c r="D1483" s="2">
        <v>0</v>
      </c>
      <c r="E1483" s="3" t="str">
        <f t="shared" si="92"/>
        <v/>
      </c>
      <c r="F1483" s="2">
        <v>266.49004000000002</v>
      </c>
      <c r="G1483" s="2">
        <v>232.13642999999999</v>
      </c>
      <c r="H1483" s="3">
        <f t="shared" si="93"/>
        <v>-0.12891142198034877</v>
      </c>
      <c r="I1483" s="2">
        <v>422.00146000000001</v>
      </c>
      <c r="J1483" s="3">
        <f t="shared" si="94"/>
        <v>-0.44991557612146649</v>
      </c>
      <c r="K1483" s="2">
        <v>266.49004000000002</v>
      </c>
      <c r="L1483" s="2">
        <v>232.13642999999999</v>
      </c>
      <c r="M1483" s="3">
        <f t="shared" si="95"/>
        <v>-0.12891142198034877</v>
      </c>
    </row>
    <row r="1484" spans="1:13" x14ac:dyDescent="0.2">
      <c r="A1484" s="1" t="s">
        <v>8</v>
      </c>
      <c r="B1484" s="1" t="s">
        <v>42</v>
      </c>
      <c r="C1484" s="2">
        <v>95.954210000000003</v>
      </c>
      <c r="D1484" s="2">
        <v>164.56174999999999</v>
      </c>
      <c r="E1484" s="3">
        <f t="shared" si="92"/>
        <v>0.71500291649527403</v>
      </c>
      <c r="F1484" s="2">
        <v>1591.42833</v>
      </c>
      <c r="G1484" s="2">
        <v>3410.93237</v>
      </c>
      <c r="H1484" s="3">
        <f t="shared" si="93"/>
        <v>1.1433150998386461</v>
      </c>
      <c r="I1484" s="2">
        <v>3568.9503</v>
      </c>
      <c r="J1484" s="3">
        <f t="shared" si="94"/>
        <v>-4.4275744047206245E-2</v>
      </c>
      <c r="K1484" s="2">
        <v>1591.42833</v>
      </c>
      <c r="L1484" s="2">
        <v>3410.93237</v>
      </c>
      <c r="M1484" s="3">
        <f t="shared" si="95"/>
        <v>1.1433150998386461</v>
      </c>
    </row>
    <row r="1485" spans="1:13" x14ac:dyDescent="0.2">
      <c r="A1485" s="1" t="s">
        <v>7</v>
      </c>
      <c r="B1485" s="1" t="s">
        <v>42</v>
      </c>
      <c r="C1485" s="2">
        <v>6.22112</v>
      </c>
      <c r="D1485" s="2">
        <v>25.139389999999999</v>
      </c>
      <c r="E1485" s="3">
        <f t="shared" si="92"/>
        <v>3.0409749369888379</v>
      </c>
      <c r="F1485" s="2">
        <v>629.16985999999997</v>
      </c>
      <c r="G1485" s="2">
        <v>505.91586000000001</v>
      </c>
      <c r="H1485" s="3">
        <f t="shared" si="93"/>
        <v>-0.19589940306422171</v>
      </c>
      <c r="I1485" s="2">
        <v>528.65066999999999</v>
      </c>
      <c r="J1485" s="3">
        <f t="shared" si="94"/>
        <v>-4.3005355502528708E-2</v>
      </c>
      <c r="K1485" s="2">
        <v>629.16985999999997</v>
      </c>
      <c r="L1485" s="2">
        <v>505.91586000000001</v>
      </c>
      <c r="M1485" s="3">
        <f t="shared" si="95"/>
        <v>-0.19589940306422171</v>
      </c>
    </row>
    <row r="1486" spans="1:13" x14ac:dyDescent="0.2">
      <c r="A1486" s="1" t="s">
        <v>6</v>
      </c>
      <c r="B1486" s="1" t="s">
        <v>42</v>
      </c>
      <c r="C1486" s="2">
        <v>19.966139999999999</v>
      </c>
      <c r="D1486" s="2">
        <v>58.615310000000001</v>
      </c>
      <c r="E1486" s="3">
        <f t="shared" si="92"/>
        <v>1.9357357005410161</v>
      </c>
      <c r="F1486" s="2">
        <v>776.54925000000003</v>
      </c>
      <c r="G1486" s="2">
        <v>1055.6681599999999</v>
      </c>
      <c r="H1486" s="3">
        <f t="shared" si="93"/>
        <v>0.35943491027774455</v>
      </c>
      <c r="I1486" s="2">
        <v>1051.3984399999999</v>
      </c>
      <c r="J1486" s="3">
        <f t="shared" si="94"/>
        <v>4.0609913783018481E-3</v>
      </c>
      <c r="K1486" s="2">
        <v>776.54925000000003</v>
      </c>
      <c r="L1486" s="2">
        <v>1055.6681599999999</v>
      </c>
      <c r="M1486" s="3">
        <f t="shared" si="95"/>
        <v>0.35943491027774455</v>
      </c>
    </row>
    <row r="1487" spans="1:13" x14ac:dyDescent="0.2">
      <c r="A1487" s="1" t="s">
        <v>5</v>
      </c>
      <c r="B1487" s="1" t="s">
        <v>42</v>
      </c>
      <c r="C1487" s="2">
        <v>0</v>
      </c>
      <c r="D1487" s="2">
        <v>0</v>
      </c>
      <c r="E1487" s="3" t="str">
        <f t="shared" si="92"/>
        <v/>
      </c>
      <c r="F1487" s="2">
        <v>323.44985000000003</v>
      </c>
      <c r="G1487" s="2">
        <v>507.22384</v>
      </c>
      <c r="H1487" s="3">
        <f t="shared" si="93"/>
        <v>0.56816841930827899</v>
      </c>
      <c r="I1487" s="2">
        <v>621.70325000000003</v>
      </c>
      <c r="J1487" s="3">
        <f t="shared" si="94"/>
        <v>-0.18413834896311065</v>
      </c>
      <c r="K1487" s="2">
        <v>323.44985000000003</v>
      </c>
      <c r="L1487" s="2">
        <v>507.22384</v>
      </c>
      <c r="M1487" s="3">
        <f t="shared" si="95"/>
        <v>0.56816841930827899</v>
      </c>
    </row>
    <row r="1488" spans="1:13" x14ac:dyDescent="0.2">
      <c r="A1488" s="1" t="s">
        <v>4</v>
      </c>
      <c r="B1488" s="1" t="s">
        <v>42</v>
      </c>
      <c r="C1488" s="2">
        <v>73787.376250000001</v>
      </c>
      <c r="D1488" s="2">
        <v>2073.41831</v>
      </c>
      <c r="E1488" s="3">
        <f t="shared" si="92"/>
        <v>-0.97190009436065294</v>
      </c>
      <c r="F1488" s="2">
        <v>427993.44137999997</v>
      </c>
      <c r="G1488" s="2">
        <v>438765.13926000003</v>
      </c>
      <c r="H1488" s="3">
        <f t="shared" si="93"/>
        <v>2.5167904081119463E-2</v>
      </c>
      <c r="I1488" s="2">
        <v>455920.37913000002</v>
      </c>
      <c r="J1488" s="3">
        <f t="shared" si="94"/>
        <v>-3.7627710133809056E-2</v>
      </c>
      <c r="K1488" s="2">
        <v>427993.44137999997</v>
      </c>
      <c r="L1488" s="2">
        <v>438765.13926000003</v>
      </c>
      <c r="M1488" s="3">
        <f t="shared" si="95"/>
        <v>2.5167904081119463E-2</v>
      </c>
    </row>
    <row r="1489" spans="1:13" x14ac:dyDescent="0.2">
      <c r="A1489" s="1" t="s">
        <v>3</v>
      </c>
      <c r="B1489" s="1" t="s">
        <v>42</v>
      </c>
      <c r="C1489" s="2">
        <v>0</v>
      </c>
      <c r="D1489" s="2">
        <v>0</v>
      </c>
      <c r="E1489" s="3" t="str">
        <f t="shared" si="92"/>
        <v/>
      </c>
      <c r="F1489" s="2">
        <v>443.50310999999999</v>
      </c>
      <c r="G1489" s="2">
        <v>452.03226999999998</v>
      </c>
      <c r="H1489" s="3">
        <f t="shared" si="93"/>
        <v>1.9231342030499032E-2</v>
      </c>
      <c r="I1489" s="2">
        <v>463.77163999999999</v>
      </c>
      <c r="J1489" s="3">
        <f t="shared" si="94"/>
        <v>-2.5312824216677021E-2</v>
      </c>
      <c r="K1489" s="2">
        <v>443.50310999999999</v>
      </c>
      <c r="L1489" s="2">
        <v>452.03226999999998</v>
      </c>
      <c r="M1489" s="3">
        <f t="shared" si="95"/>
        <v>1.9231342030499032E-2</v>
      </c>
    </row>
    <row r="1490" spans="1:13" x14ac:dyDescent="0.2">
      <c r="A1490" s="1" t="s">
        <v>26</v>
      </c>
      <c r="B1490" s="1" t="s">
        <v>42</v>
      </c>
      <c r="C1490" s="2">
        <v>71.05</v>
      </c>
      <c r="D1490" s="2">
        <v>0</v>
      </c>
      <c r="E1490" s="3">
        <f t="shared" si="92"/>
        <v>-1</v>
      </c>
      <c r="F1490" s="2">
        <v>281.14236</v>
      </c>
      <c r="G1490" s="2">
        <v>18.061859999999999</v>
      </c>
      <c r="H1490" s="3">
        <f t="shared" si="93"/>
        <v>-0.93575546566515266</v>
      </c>
      <c r="I1490" s="2">
        <v>0</v>
      </c>
      <c r="J1490" s="3" t="str">
        <f t="shared" si="94"/>
        <v/>
      </c>
      <c r="K1490" s="2">
        <v>281.14236</v>
      </c>
      <c r="L1490" s="2">
        <v>18.061859999999999</v>
      </c>
      <c r="M1490" s="3">
        <f t="shared" si="95"/>
        <v>-0.93575546566515266</v>
      </c>
    </row>
    <row r="1491" spans="1:13" x14ac:dyDescent="0.2">
      <c r="A1491" s="1" t="s">
        <v>2</v>
      </c>
      <c r="B1491" s="1" t="s">
        <v>42</v>
      </c>
      <c r="C1491" s="2">
        <v>27.266359999999999</v>
      </c>
      <c r="D1491" s="2">
        <v>3.90943</v>
      </c>
      <c r="E1491" s="3">
        <f t="shared" ref="E1491:E1552" si="96">IF(C1491=0,"",(D1491/C1491-1))</f>
        <v>-0.85662075905988178</v>
      </c>
      <c r="F1491" s="2">
        <v>527.20349999999996</v>
      </c>
      <c r="G1491" s="2">
        <v>190.58716999999999</v>
      </c>
      <c r="H1491" s="3">
        <f t="shared" ref="H1491:H1552" si="97">IF(F1491=0,"",(G1491/F1491-1))</f>
        <v>-0.63849411090783725</v>
      </c>
      <c r="I1491" s="2">
        <v>165.02123</v>
      </c>
      <c r="J1491" s="3">
        <f t="shared" ref="J1491:J1552" si="98">IF(I1491=0,"",(G1491/I1491-1))</f>
        <v>0.15492515720553035</v>
      </c>
      <c r="K1491" s="2">
        <v>527.20349999999996</v>
      </c>
      <c r="L1491" s="2">
        <v>190.58716999999999</v>
      </c>
      <c r="M1491" s="3">
        <f t="shared" ref="M1491:M1552" si="99">IF(K1491=0,"",(L1491/K1491-1))</f>
        <v>-0.63849411090783725</v>
      </c>
    </row>
    <row r="1492" spans="1:13" x14ac:dyDescent="0.2">
      <c r="A1492" s="1" t="s">
        <v>25</v>
      </c>
      <c r="B1492" s="1" t="s">
        <v>42</v>
      </c>
      <c r="C1492" s="2">
        <v>0</v>
      </c>
      <c r="D1492" s="2">
        <v>0</v>
      </c>
      <c r="E1492" s="3" t="str">
        <f t="shared" si="96"/>
        <v/>
      </c>
      <c r="F1492" s="2">
        <v>2.0915300000000001</v>
      </c>
      <c r="G1492" s="2">
        <v>0.26963999999999999</v>
      </c>
      <c r="H1492" s="3">
        <f t="shared" si="97"/>
        <v>-0.87108002275845919</v>
      </c>
      <c r="I1492" s="2">
        <v>93.311199999999999</v>
      </c>
      <c r="J1492" s="3">
        <f t="shared" si="98"/>
        <v>-0.99711031473177925</v>
      </c>
      <c r="K1492" s="2">
        <v>2.0915300000000001</v>
      </c>
      <c r="L1492" s="2">
        <v>0.26963999999999999</v>
      </c>
      <c r="M1492" s="3">
        <f t="shared" si="99"/>
        <v>-0.87108002275845919</v>
      </c>
    </row>
    <row r="1493" spans="1:13" x14ac:dyDescent="0.2">
      <c r="A1493" s="1" t="s">
        <v>29</v>
      </c>
      <c r="B1493" s="1" t="s">
        <v>42</v>
      </c>
      <c r="C1493" s="2">
        <v>0</v>
      </c>
      <c r="D1493" s="2">
        <v>0</v>
      </c>
      <c r="E1493" s="3" t="str">
        <f t="shared" si="96"/>
        <v/>
      </c>
      <c r="F1493" s="2">
        <v>0</v>
      </c>
      <c r="G1493" s="2">
        <v>0</v>
      </c>
      <c r="H1493" s="3" t="str">
        <f t="shared" si="97"/>
        <v/>
      </c>
      <c r="I1493" s="2">
        <v>0</v>
      </c>
      <c r="J1493" s="3" t="str">
        <f t="shared" si="98"/>
        <v/>
      </c>
      <c r="K1493" s="2">
        <v>0</v>
      </c>
      <c r="L1493" s="2">
        <v>0</v>
      </c>
      <c r="M1493" s="3" t="str">
        <f t="shared" si="99"/>
        <v/>
      </c>
    </row>
    <row r="1494" spans="1:13" x14ac:dyDescent="0.2">
      <c r="A1494" s="6" t="s">
        <v>0</v>
      </c>
      <c r="B1494" s="6" t="s">
        <v>42</v>
      </c>
      <c r="C1494" s="5">
        <v>74992.522119999994</v>
      </c>
      <c r="D1494" s="5">
        <v>4866.4784200000004</v>
      </c>
      <c r="E1494" s="4">
        <f t="shared" si="96"/>
        <v>-0.93510715092082308</v>
      </c>
      <c r="F1494" s="5">
        <v>453370.43330999999</v>
      </c>
      <c r="G1494" s="5">
        <v>472339.58649999998</v>
      </c>
      <c r="H1494" s="4">
        <f t="shared" si="97"/>
        <v>4.1840296138212274E-2</v>
      </c>
      <c r="I1494" s="5">
        <v>491011.16460999998</v>
      </c>
      <c r="J1494" s="4">
        <f t="shared" si="98"/>
        <v>-3.8026789319201004E-2</v>
      </c>
      <c r="K1494" s="5">
        <v>453370.43330999999</v>
      </c>
      <c r="L1494" s="5">
        <v>472339.58649999998</v>
      </c>
      <c r="M1494" s="4">
        <f t="shared" si="99"/>
        <v>4.1840296138212274E-2</v>
      </c>
    </row>
    <row r="1495" spans="1:13" x14ac:dyDescent="0.2">
      <c r="A1495" s="1" t="s">
        <v>22</v>
      </c>
      <c r="B1495" s="1" t="s">
        <v>41</v>
      </c>
      <c r="C1495" s="2">
        <v>8.2593099999999993</v>
      </c>
      <c r="D1495" s="2">
        <v>30.52234</v>
      </c>
      <c r="E1495" s="3">
        <f t="shared" si="96"/>
        <v>2.6955072518164354</v>
      </c>
      <c r="F1495" s="2">
        <v>1947.8942999999999</v>
      </c>
      <c r="G1495" s="2">
        <v>12958.750400000001</v>
      </c>
      <c r="H1495" s="3">
        <f t="shared" si="97"/>
        <v>5.6526969148171959</v>
      </c>
      <c r="I1495" s="2">
        <v>1619.5930800000001</v>
      </c>
      <c r="J1495" s="3">
        <f t="shared" si="98"/>
        <v>7.0012384345331977</v>
      </c>
      <c r="K1495" s="2">
        <v>1947.8942999999999</v>
      </c>
      <c r="L1495" s="2">
        <v>12958.750400000001</v>
      </c>
      <c r="M1495" s="3">
        <f t="shared" si="99"/>
        <v>5.6526969148171959</v>
      </c>
    </row>
    <row r="1496" spans="1:13" x14ac:dyDescent="0.2">
      <c r="A1496" s="1" t="s">
        <v>21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307.89157</v>
      </c>
      <c r="G1496" s="2">
        <v>707.35447999999997</v>
      </c>
      <c r="H1496" s="3">
        <f t="shared" si="97"/>
        <v>1.2974142487889484</v>
      </c>
      <c r="I1496" s="2">
        <v>529.08991000000003</v>
      </c>
      <c r="J1496" s="3">
        <f t="shared" si="98"/>
        <v>0.3369267994545575</v>
      </c>
      <c r="K1496" s="2">
        <v>307.89157</v>
      </c>
      <c r="L1496" s="2">
        <v>707.35447999999997</v>
      </c>
      <c r="M1496" s="3">
        <f t="shared" si="99"/>
        <v>1.2974142487889484</v>
      </c>
    </row>
    <row r="1497" spans="1:13" x14ac:dyDescent="0.2">
      <c r="A1497" s="1" t="s">
        <v>20</v>
      </c>
      <c r="B1497" s="1" t="s">
        <v>41</v>
      </c>
      <c r="C1497" s="2">
        <v>10.377190000000001</v>
      </c>
      <c r="D1497" s="2">
        <v>1.99909</v>
      </c>
      <c r="E1497" s="3">
        <f t="shared" si="96"/>
        <v>-0.80735729036473269</v>
      </c>
      <c r="F1497" s="2">
        <v>1366.6726100000001</v>
      </c>
      <c r="G1497" s="2">
        <v>1110.34609</v>
      </c>
      <c r="H1497" s="3">
        <f t="shared" si="97"/>
        <v>-0.18755517460761872</v>
      </c>
      <c r="I1497" s="2">
        <v>2043.07701</v>
      </c>
      <c r="J1497" s="3">
        <f t="shared" si="98"/>
        <v>-0.45653243388999809</v>
      </c>
      <c r="K1497" s="2">
        <v>1366.6726100000001</v>
      </c>
      <c r="L1497" s="2">
        <v>1110.34609</v>
      </c>
      <c r="M1497" s="3">
        <f t="shared" si="99"/>
        <v>-0.18755517460761872</v>
      </c>
    </row>
    <row r="1498" spans="1:13" x14ac:dyDescent="0.2">
      <c r="A1498" s="1" t="s">
        <v>19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8.3109199999999994</v>
      </c>
      <c r="G1498" s="2">
        <v>32.506700000000002</v>
      </c>
      <c r="H1498" s="3">
        <f t="shared" si="97"/>
        <v>2.9113238967527066</v>
      </c>
      <c r="I1498" s="2">
        <v>83.733869999999996</v>
      </c>
      <c r="J1498" s="3">
        <f t="shared" si="98"/>
        <v>-0.61178552955930487</v>
      </c>
      <c r="K1498" s="2">
        <v>8.3109199999999994</v>
      </c>
      <c r="L1498" s="2">
        <v>32.506700000000002</v>
      </c>
      <c r="M1498" s="3">
        <f t="shared" si="99"/>
        <v>2.9113238967527066</v>
      </c>
    </row>
    <row r="1499" spans="1:13" x14ac:dyDescent="0.2">
      <c r="A1499" s="1" t="s">
        <v>18</v>
      </c>
      <c r="B1499" s="1" t="s">
        <v>41</v>
      </c>
      <c r="C1499" s="2">
        <v>3.2100000000000002E-3</v>
      </c>
      <c r="D1499" s="2">
        <v>0</v>
      </c>
      <c r="E1499" s="3">
        <f t="shared" si="96"/>
        <v>-1</v>
      </c>
      <c r="F1499" s="2">
        <v>23.734279999999998</v>
      </c>
      <c r="G1499" s="2">
        <v>0.69294999999999995</v>
      </c>
      <c r="H1499" s="3">
        <f t="shared" si="97"/>
        <v>-0.97080383310553342</v>
      </c>
      <c r="I1499" s="2">
        <v>0</v>
      </c>
      <c r="J1499" s="3" t="str">
        <f t="shared" si="98"/>
        <v/>
      </c>
      <c r="K1499" s="2">
        <v>23.734279999999998</v>
      </c>
      <c r="L1499" s="2">
        <v>0.69294999999999995</v>
      </c>
      <c r="M1499" s="3">
        <f t="shared" si="99"/>
        <v>-0.97080383310553342</v>
      </c>
    </row>
    <row r="1500" spans="1:13" x14ac:dyDescent="0.2">
      <c r="A1500" s="1" t="s">
        <v>17</v>
      </c>
      <c r="B1500" s="1" t="s">
        <v>41</v>
      </c>
      <c r="C1500" s="2">
        <v>4.2696300000000003</v>
      </c>
      <c r="D1500" s="2">
        <v>21.349679999999999</v>
      </c>
      <c r="E1500" s="3">
        <f t="shared" si="96"/>
        <v>4.0003583448682907</v>
      </c>
      <c r="F1500" s="2">
        <v>2190.71792</v>
      </c>
      <c r="G1500" s="2">
        <v>2446.5476699999999</v>
      </c>
      <c r="H1500" s="3">
        <f t="shared" si="97"/>
        <v>0.11677895527508153</v>
      </c>
      <c r="I1500" s="2">
        <v>3438.1685499999999</v>
      </c>
      <c r="J1500" s="3">
        <f t="shared" si="98"/>
        <v>-0.2884154355957913</v>
      </c>
      <c r="K1500" s="2">
        <v>2190.71792</v>
      </c>
      <c r="L1500" s="2">
        <v>2446.5476699999999</v>
      </c>
      <c r="M1500" s="3">
        <f t="shared" si="99"/>
        <v>0.11677895527508153</v>
      </c>
    </row>
    <row r="1501" spans="1:13" x14ac:dyDescent="0.2">
      <c r="A1501" s="1" t="s">
        <v>16</v>
      </c>
      <c r="B1501" s="1" t="s">
        <v>41</v>
      </c>
      <c r="C1501" s="2">
        <v>170.48</v>
      </c>
      <c r="D1501" s="2">
        <v>129.55199999999999</v>
      </c>
      <c r="E1501" s="3">
        <f t="shared" si="96"/>
        <v>-0.24007508212106987</v>
      </c>
      <c r="F1501" s="2">
        <v>1835.1961799999999</v>
      </c>
      <c r="G1501" s="2">
        <v>1551.0039300000001</v>
      </c>
      <c r="H1501" s="3">
        <f t="shared" si="97"/>
        <v>-0.15485660503064025</v>
      </c>
      <c r="I1501" s="2">
        <v>1569.22984</v>
      </c>
      <c r="J1501" s="3">
        <f t="shared" si="98"/>
        <v>-1.1614557367835898E-2</v>
      </c>
      <c r="K1501" s="2">
        <v>1835.1961799999999</v>
      </c>
      <c r="L1501" s="2">
        <v>1551.0039300000001</v>
      </c>
      <c r="M1501" s="3">
        <f t="shared" si="99"/>
        <v>-0.15485660503064025</v>
      </c>
    </row>
    <row r="1502" spans="1:13" x14ac:dyDescent="0.2">
      <c r="A1502" s="1" t="s">
        <v>15</v>
      </c>
      <c r="B1502" s="1" t="s">
        <v>41</v>
      </c>
      <c r="C1502" s="2">
        <v>0</v>
      </c>
      <c r="D1502" s="2">
        <v>0</v>
      </c>
      <c r="E1502" s="3" t="str">
        <f t="shared" si="96"/>
        <v/>
      </c>
      <c r="F1502" s="2">
        <v>0</v>
      </c>
      <c r="G1502" s="2">
        <v>0</v>
      </c>
      <c r="H1502" s="3" t="str">
        <f t="shared" si="97"/>
        <v/>
      </c>
      <c r="I1502" s="2">
        <v>232.07906</v>
      </c>
      <c r="J1502" s="3">
        <f t="shared" si="98"/>
        <v>-1</v>
      </c>
      <c r="K1502" s="2">
        <v>0</v>
      </c>
      <c r="L1502" s="2">
        <v>0</v>
      </c>
      <c r="M1502" s="3" t="str">
        <f t="shared" si="99"/>
        <v/>
      </c>
    </row>
    <row r="1503" spans="1:13" x14ac:dyDescent="0.2">
      <c r="A1503" s="1" t="s">
        <v>14</v>
      </c>
      <c r="B1503" s="1" t="s">
        <v>41</v>
      </c>
      <c r="C1503" s="2">
        <v>0</v>
      </c>
      <c r="D1503" s="2">
        <v>0</v>
      </c>
      <c r="E1503" s="3" t="str">
        <f t="shared" si="96"/>
        <v/>
      </c>
      <c r="F1503" s="2">
        <v>0</v>
      </c>
      <c r="G1503" s="2">
        <v>10.94483</v>
      </c>
      <c r="H1503" s="3" t="str">
        <f t="shared" si="97"/>
        <v/>
      </c>
      <c r="I1503" s="2">
        <v>30.377020000000002</v>
      </c>
      <c r="J1503" s="3">
        <f t="shared" si="98"/>
        <v>-0.639700339269619</v>
      </c>
      <c r="K1503" s="2">
        <v>0</v>
      </c>
      <c r="L1503" s="2">
        <v>10.94483</v>
      </c>
      <c r="M1503" s="3" t="str">
        <f t="shared" si="99"/>
        <v/>
      </c>
    </row>
    <row r="1504" spans="1:13" x14ac:dyDescent="0.2">
      <c r="A1504" s="1" t="s">
        <v>13</v>
      </c>
      <c r="B1504" s="1" t="s">
        <v>41</v>
      </c>
      <c r="C1504" s="2">
        <v>5.3499999999999997E-3</v>
      </c>
      <c r="D1504" s="2">
        <v>81.562619999999995</v>
      </c>
      <c r="E1504" s="3">
        <f t="shared" si="96"/>
        <v>15244.349532710281</v>
      </c>
      <c r="F1504" s="2">
        <v>327.68229000000002</v>
      </c>
      <c r="G1504" s="2">
        <v>855.83338000000003</v>
      </c>
      <c r="H1504" s="3">
        <f t="shared" si="97"/>
        <v>1.6117779511367551</v>
      </c>
      <c r="I1504" s="2">
        <v>448.08931999999999</v>
      </c>
      <c r="J1504" s="3">
        <f t="shared" si="98"/>
        <v>0.90996156748391166</v>
      </c>
      <c r="K1504" s="2">
        <v>327.68229000000002</v>
      </c>
      <c r="L1504" s="2">
        <v>855.83338000000003</v>
      </c>
      <c r="M1504" s="3">
        <f t="shared" si="99"/>
        <v>1.6117779511367551</v>
      </c>
    </row>
    <row r="1505" spans="1:13" x14ac:dyDescent="0.2">
      <c r="A1505" s="1" t="s">
        <v>12</v>
      </c>
      <c r="B1505" s="1" t="s">
        <v>41</v>
      </c>
      <c r="C1505" s="2">
        <v>101.94396999999999</v>
      </c>
      <c r="D1505" s="2">
        <v>178.92162999999999</v>
      </c>
      <c r="E1505" s="3">
        <f t="shared" si="96"/>
        <v>0.7550977267218455</v>
      </c>
      <c r="F1505" s="2">
        <v>4214.1780500000004</v>
      </c>
      <c r="G1505" s="2">
        <v>3496.4849800000002</v>
      </c>
      <c r="H1505" s="3">
        <f t="shared" si="97"/>
        <v>-0.17030440135295188</v>
      </c>
      <c r="I1505" s="2">
        <v>4878.9994299999998</v>
      </c>
      <c r="J1505" s="3">
        <f t="shared" si="98"/>
        <v>-0.28336024011382177</v>
      </c>
      <c r="K1505" s="2">
        <v>4214.1780500000004</v>
      </c>
      <c r="L1505" s="2">
        <v>3496.4849800000002</v>
      </c>
      <c r="M1505" s="3">
        <f t="shared" si="99"/>
        <v>-0.17030440135295188</v>
      </c>
    </row>
    <row r="1506" spans="1:13" x14ac:dyDescent="0.2">
      <c r="A1506" s="1" t="s">
        <v>11</v>
      </c>
      <c r="B1506" s="1" t="s">
        <v>41</v>
      </c>
      <c r="C1506" s="2">
        <v>1.5103899999999999</v>
      </c>
      <c r="D1506" s="2">
        <v>11.456110000000001</v>
      </c>
      <c r="E1506" s="3">
        <f t="shared" si="96"/>
        <v>6.5848688087182792</v>
      </c>
      <c r="F1506" s="2">
        <v>639.27248999999995</v>
      </c>
      <c r="G1506" s="2">
        <v>1571.9809</v>
      </c>
      <c r="H1506" s="3">
        <f t="shared" si="97"/>
        <v>1.4590154035879133</v>
      </c>
      <c r="I1506" s="2">
        <v>1504.73406</v>
      </c>
      <c r="J1506" s="3">
        <f t="shared" si="98"/>
        <v>4.4690182662576294E-2</v>
      </c>
      <c r="K1506" s="2">
        <v>639.27248999999995</v>
      </c>
      <c r="L1506" s="2">
        <v>1571.9809</v>
      </c>
      <c r="M1506" s="3">
        <f t="shared" si="99"/>
        <v>1.4590154035879133</v>
      </c>
    </row>
    <row r="1507" spans="1:13" x14ac:dyDescent="0.2">
      <c r="A1507" s="1" t="s">
        <v>10</v>
      </c>
      <c r="B1507" s="1" t="s">
        <v>41</v>
      </c>
      <c r="C1507" s="2">
        <v>4.7765599999999999</v>
      </c>
      <c r="D1507" s="2">
        <v>140.24080000000001</v>
      </c>
      <c r="E1507" s="3">
        <f t="shared" si="96"/>
        <v>28.360209020717839</v>
      </c>
      <c r="F1507" s="2">
        <v>1574.3172</v>
      </c>
      <c r="G1507" s="2">
        <v>1844.7805499999999</v>
      </c>
      <c r="H1507" s="3">
        <f t="shared" si="97"/>
        <v>0.1717972400987553</v>
      </c>
      <c r="I1507" s="2">
        <v>2348.55881</v>
      </c>
      <c r="J1507" s="3">
        <f t="shared" si="98"/>
        <v>-0.21450527781333273</v>
      </c>
      <c r="K1507" s="2">
        <v>1574.3172</v>
      </c>
      <c r="L1507" s="2">
        <v>1844.7805499999999</v>
      </c>
      <c r="M1507" s="3">
        <f t="shared" si="99"/>
        <v>0.1717972400987553</v>
      </c>
    </row>
    <row r="1508" spans="1:13" x14ac:dyDescent="0.2">
      <c r="A1508" s="1" t="s">
        <v>27</v>
      </c>
      <c r="B1508" s="1" t="s">
        <v>41</v>
      </c>
      <c r="C1508" s="2">
        <v>0</v>
      </c>
      <c r="D1508" s="2">
        <v>0</v>
      </c>
      <c r="E1508" s="3" t="str">
        <f t="shared" si="96"/>
        <v/>
      </c>
      <c r="F1508" s="2">
        <v>11.65</v>
      </c>
      <c r="G1508" s="2">
        <v>0</v>
      </c>
      <c r="H1508" s="3">
        <f t="shared" si="97"/>
        <v>-1</v>
      </c>
      <c r="I1508" s="2">
        <v>90.496970000000005</v>
      </c>
      <c r="J1508" s="3">
        <f t="shared" si="98"/>
        <v>-1</v>
      </c>
      <c r="K1508" s="2">
        <v>11.65</v>
      </c>
      <c r="L1508" s="2">
        <v>0</v>
      </c>
      <c r="M1508" s="3">
        <f t="shared" si="99"/>
        <v>-1</v>
      </c>
    </row>
    <row r="1509" spans="1:13" x14ac:dyDescent="0.2">
      <c r="A1509" s="1" t="s">
        <v>9</v>
      </c>
      <c r="B1509" s="1" t="s">
        <v>41</v>
      </c>
      <c r="C1509" s="2">
        <v>0</v>
      </c>
      <c r="D1509" s="2">
        <v>0</v>
      </c>
      <c r="E1509" s="3" t="str">
        <f t="shared" si="96"/>
        <v/>
      </c>
      <c r="F1509" s="2">
        <v>252.93104</v>
      </c>
      <c r="G1509" s="2">
        <v>154.15235999999999</v>
      </c>
      <c r="H1509" s="3">
        <f t="shared" si="97"/>
        <v>-0.39053601329437471</v>
      </c>
      <c r="I1509" s="2">
        <v>243.56818000000001</v>
      </c>
      <c r="J1509" s="3">
        <f t="shared" si="98"/>
        <v>-0.36710796952212732</v>
      </c>
      <c r="K1509" s="2">
        <v>252.93104</v>
      </c>
      <c r="L1509" s="2">
        <v>154.15235999999999</v>
      </c>
      <c r="M1509" s="3">
        <f t="shared" si="99"/>
        <v>-0.39053601329437471</v>
      </c>
    </row>
    <row r="1510" spans="1:13" x14ac:dyDescent="0.2">
      <c r="A1510" s="1" t="s">
        <v>8</v>
      </c>
      <c r="B1510" s="1" t="s">
        <v>41</v>
      </c>
      <c r="C1510" s="2">
        <v>24.979839999999999</v>
      </c>
      <c r="D1510" s="2">
        <v>243.35848999999999</v>
      </c>
      <c r="E1510" s="3">
        <f t="shared" si="96"/>
        <v>8.7421957066178155</v>
      </c>
      <c r="F1510" s="2">
        <v>2318.6456699999999</v>
      </c>
      <c r="G1510" s="2">
        <v>3045.0351700000001</v>
      </c>
      <c r="H1510" s="3">
        <f t="shared" si="97"/>
        <v>0.31328180471835543</v>
      </c>
      <c r="I1510" s="2">
        <v>3387.1431699999998</v>
      </c>
      <c r="J1510" s="3">
        <f t="shared" si="98"/>
        <v>-0.10100193078050479</v>
      </c>
      <c r="K1510" s="2">
        <v>2318.6456699999999</v>
      </c>
      <c r="L1510" s="2">
        <v>3045.0351700000001</v>
      </c>
      <c r="M1510" s="3">
        <f t="shared" si="99"/>
        <v>0.31328180471835543</v>
      </c>
    </row>
    <row r="1511" spans="1:13" x14ac:dyDescent="0.2">
      <c r="A1511" s="1" t="s">
        <v>7</v>
      </c>
      <c r="B1511" s="1" t="s">
        <v>41</v>
      </c>
      <c r="C1511" s="2">
        <v>0</v>
      </c>
      <c r="D1511" s="2">
        <v>0</v>
      </c>
      <c r="E1511" s="3" t="str">
        <f t="shared" si="96"/>
        <v/>
      </c>
      <c r="F1511" s="2">
        <v>112.55249999999999</v>
      </c>
      <c r="G1511" s="2">
        <v>41.4</v>
      </c>
      <c r="H1511" s="3">
        <f t="shared" si="97"/>
        <v>-0.63217165322849334</v>
      </c>
      <c r="I1511" s="2">
        <v>79.383309999999994</v>
      </c>
      <c r="J1511" s="3">
        <f t="shared" si="98"/>
        <v>-0.47847979631990656</v>
      </c>
      <c r="K1511" s="2">
        <v>112.55249999999999</v>
      </c>
      <c r="L1511" s="2">
        <v>41.4</v>
      </c>
      <c r="M1511" s="3">
        <f t="shared" si="99"/>
        <v>-0.63217165322849334</v>
      </c>
    </row>
    <row r="1512" spans="1:13" x14ac:dyDescent="0.2">
      <c r="A1512" s="1" t="s">
        <v>6</v>
      </c>
      <c r="B1512" s="1" t="s">
        <v>41</v>
      </c>
      <c r="C1512" s="2">
        <v>95.325739999999996</v>
      </c>
      <c r="D1512" s="2">
        <v>72.342640000000003</v>
      </c>
      <c r="E1512" s="3">
        <f t="shared" si="96"/>
        <v>-0.24110067228431686</v>
      </c>
      <c r="F1512" s="2">
        <v>1416.68652</v>
      </c>
      <c r="G1512" s="2">
        <v>1580.0095100000001</v>
      </c>
      <c r="H1512" s="3">
        <f t="shared" si="97"/>
        <v>0.11528520085022054</v>
      </c>
      <c r="I1512" s="2">
        <v>1208.7443499999999</v>
      </c>
      <c r="J1512" s="3">
        <f t="shared" si="98"/>
        <v>0.30714944810290135</v>
      </c>
      <c r="K1512" s="2">
        <v>1416.68652</v>
      </c>
      <c r="L1512" s="2">
        <v>1580.0095100000001</v>
      </c>
      <c r="M1512" s="3">
        <f t="shared" si="99"/>
        <v>0.11528520085022054</v>
      </c>
    </row>
    <row r="1513" spans="1:13" x14ac:dyDescent="0.2">
      <c r="A1513" s="1" t="s">
        <v>5</v>
      </c>
      <c r="B1513" s="1" t="s">
        <v>41</v>
      </c>
      <c r="C1513" s="2">
        <v>0</v>
      </c>
      <c r="D1513" s="2">
        <v>0</v>
      </c>
      <c r="E1513" s="3" t="str">
        <f t="shared" si="96"/>
        <v/>
      </c>
      <c r="F1513" s="2">
        <v>0</v>
      </c>
      <c r="G1513" s="2">
        <v>0</v>
      </c>
      <c r="H1513" s="3" t="str">
        <f t="shared" si="97"/>
        <v/>
      </c>
      <c r="I1513" s="2">
        <v>24.607500000000002</v>
      </c>
      <c r="J1513" s="3">
        <f t="shared" si="98"/>
        <v>-1</v>
      </c>
      <c r="K1513" s="2">
        <v>0</v>
      </c>
      <c r="L1513" s="2">
        <v>0</v>
      </c>
      <c r="M1513" s="3" t="str">
        <f t="shared" si="99"/>
        <v/>
      </c>
    </row>
    <row r="1514" spans="1:13" x14ac:dyDescent="0.2">
      <c r="A1514" s="1" t="s">
        <v>4</v>
      </c>
      <c r="B1514" s="1" t="s">
        <v>41</v>
      </c>
      <c r="C1514" s="2">
        <v>27.59038</v>
      </c>
      <c r="D1514" s="2">
        <v>173.82196999999999</v>
      </c>
      <c r="E1514" s="3">
        <f t="shared" si="96"/>
        <v>5.3000933658760765</v>
      </c>
      <c r="F1514" s="2">
        <v>5458.52927</v>
      </c>
      <c r="G1514" s="2">
        <v>6265.9481900000001</v>
      </c>
      <c r="H1514" s="3">
        <f t="shared" si="97"/>
        <v>0.14791876713706809</v>
      </c>
      <c r="I1514" s="2">
        <v>6125.4538899999998</v>
      </c>
      <c r="J1514" s="3">
        <f t="shared" si="98"/>
        <v>2.2936145226619242E-2</v>
      </c>
      <c r="K1514" s="2">
        <v>5458.52927</v>
      </c>
      <c r="L1514" s="2">
        <v>6265.9481900000001</v>
      </c>
      <c r="M1514" s="3">
        <f t="shared" si="99"/>
        <v>0.14791876713706809</v>
      </c>
    </row>
    <row r="1515" spans="1:13" x14ac:dyDescent="0.2">
      <c r="A1515" s="1" t="s">
        <v>3</v>
      </c>
      <c r="B1515" s="1" t="s">
        <v>41</v>
      </c>
      <c r="C1515" s="2">
        <v>324.96161999999998</v>
      </c>
      <c r="D1515" s="2">
        <v>467.76132999999999</v>
      </c>
      <c r="E1515" s="3">
        <f t="shared" si="96"/>
        <v>0.43943561704302181</v>
      </c>
      <c r="F1515" s="2">
        <v>4952.4387900000002</v>
      </c>
      <c r="G1515" s="2">
        <v>6490.2491399999999</v>
      </c>
      <c r="H1515" s="3">
        <f t="shared" si="97"/>
        <v>0.31051577116009144</v>
      </c>
      <c r="I1515" s="2">
        <v>6142.3447100000003</v>
      </c>
      <c r="J1515" s="3">
        <f t="shared" si="98"/>
        <v>5.6640329780514698E-2</v>
      </c>
      <c r="K1515" s="2">
        <v>4952.4387900000002</v>
      </c>
      <c r="L1515" s="2">
        <v>6490.2491399999999</v>
      </c>
      <c r="M1515" s="3">
        <f t="shared" si="99"/>
        <v>0.31051577116009144</v>
      </c>
    </row>
    <row r="1516" spans="1:13" x14ac:dyDescent="0.2">
      <c r="A1516" s="1" t="s">
        <v>2</v>
      </c>
      <c r="B1516" s="1" t="s">
        <v>41</v>
      </c>
      <c r="C1516" s="2">
        <v>0</v>
      </c>
      <c r="D1516" s="2">
        <v>1.0905499999999999</v>
      </c>
      <c r="E1516" s="3" t="str">
        <f t="shared" si="96"/>
        <v/>
      </c>
      <c r="F1516" s="2">
        <v>3.92746</v>
      </c>
      <c r="G1516" s="2">
        <v>103.94296</v>
      </c>
      <c r="H1516" s="3">
        <f t="shared" si="97"/>
        <v>25.465695385821881</v>
      </c>
      <c r="I1516" s="2">
        <v>13.129810000000001</v>
      </c>
      <c r="J1516" s="3">
        <f t="shared" si="98"/>
        <v>6.9165623874222089</v>
      </c>
      <c r="K1516" s="2">
        <v>3.92746</v>
      </c>
      <c r="L1516" s="2">
        <v>103.94296</v>
      </c>
      <c r="M1516" s="3">
        <f t="shared" si="99"/>
        <v>25.465695385821881</v>
      </c>
    </row>
    <row r="1517" spans="1:13" x14ac:dyDescent="0.2">
      <c r="A1517" s="1" t="s">
        <v>25</v>
      </c>
      <c r="B1517" s="1" t="s">
        <v>41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160.51599999999999</v>
      </c>
      <c r="H1517" s="3" t="str">
        <f t="shared" si="97"/>
        <v/>
      </c>
      <c r="I1517" s="2">
        <v>126.99315</v>
      </c>
      <c r="J1517" s="3">
        <f t="shared" si="98"/>
        <v>0.26397368676971933</v>
      </c>
      <c r="K1517" s="2">
        <v>0</v>
      </c>
      <c r="L1517" s="2">
        <v>160.51599999999999</v>
      </c>
      <c r="M1517" s="3" t="str">
        <f t="shared" si="99"/>
        <v/>
      </c>
    </row>
    <row r="1518" spans="1:13" x14ac:dyDescent="0.2">
      <c r="A1518" s="1" t="s">
        <v>29</v>
      </c>
      <c r="B1518" s="1" t="s">
        <v>41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0</v>
      </c>
      <c r="H1518" s="3" t="str">
        <f t="shared" si="97"/>
        <v/>
      </c>
      <c r="I1518" s="2">
        <v>9.7587399999999995</v>
      </c>
      <c r="J1518" s="3">
        <f t="shared" si="98"/>
        <v>-1</v>
      </c>
      <c r="K1518" s="2">
        <v>0</v>
      </c>
      <c r="L1518" s="2">
        <v>0</v>
      </c>
      <c r="M1518" s="3" t="str">
        <f t="shared" si="99"/>
        <v/>
      </c>
    </row>
    <row r="1519" spans="1:13" x14ac:dyDescent="0.2">
      <c r="A1519" s="6" t="s">
        <v>0</v>
      </c>
      <c r="B1519" s="6" t="s">
        <v>41</v>
      </c>
      <c r="C1519" s="5">
        <v>774.48319000000004</v>
      </c>
      <c r="D1519" s="5">
        <v>1553.9792500000001</v>
      </c>
      <c r="E1519" s="4">
        <f t="shared" si="96"/>
        <v>1.006472535575627</v>
      </c>
      <c r="F1519" s="5">
        <v>30383.54437</v>
      </c>
      <c r="G1519" s="5">
        <v>45538.154569999999</v>
      </c>
      <c r="H1519" s="4">
        <f t="shared" si="97"/>
        <v>0.49877690421672161</v>
      </c>
      <c r="I1519" s="5">
        <v>38074.478340000001</v>
      </c>
      <c r="J1519" s="4">
        <f t="shared" si="98"/>
        <v>0.19602832541395232</v>
      </c>
      <c r="K1519" s="5">
        <v>30383.54437</v>
      </c>
      <c r="L1519" s="5">
        <v>45538.154569999999</v>
      </c>
      <c r="M1519" s="4">
        <f t="shared" si="99"/>
        <v>0.49877690421672161</v>
      </c>
    </row>
    <row r="1520" spans="1:13" x14ac:dyDescent="0.2">
      <c r="A1520" s="1" t="s">
        <v>22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0.67498000000000002</v>
      </c>
      <c r="G1520" s="2">
        <v>0</v>
      </c>
      <c r="H1520" s="3">
        <f t="shared" si="97"/>
        <v>-1</v>
      </c>
      <c r="I1520" s="2">
        <v>0</v>
      </c>
      <c r="J1520" s="3" t="str">
        <f t="shared" si="98"/>
        <v/>
      </c>
      <c r="K1520" s="2">
        <v>0.67498000000000002</v>
      </c>
      <c r="L1520" s="2">
        <v>0</v>
      </c>
      <c r="M1520" s="3">
        <f t="shared" si="99"/>
        <v>-1</v>
      </c>
    </row>
    <row r="1521" spans="1:13" x14ac:dyDescent="0.2">
      <c r="A1521" s="1" t="s">
        <v>21</v>
      </c>
      <c r="B1521" s="1" t="s">
        <v>40</v>
      </c>
      <c r="C1521" s="2">
        <v>3.4091800000000001</v>
      </c>
      <c r="D1521" s="2">
        <v>35.239919999999998</v>
      </c>
      <c r="E1521" s="3">
        <f t="shared" si="96"/>
        <v>9.3367730656638823</v>
      </c>
      <c r="F1521" s="2">
        <v>38.392249999999997</v>
      </c>
      <c r="G1521" s="2">
        <v>249.31076999999999</v>
      </c>
      <c r="H1521" s="3">
        <f t="shared" si="97"/>
        <v>5.4937785620795863</v>
      </c>
      <c r="I1521" s="2">
        <v>1284.8978500000001</v>
      </c>
      <c r="J1521" s="3">
        <f t="shared" si="98"/>
        <v>-0.80596841219712523</v>
      </c>
      <c r="K1521" s="2">
        <v>38.392249999999997</v>
      </c>
      <c r="L1521" s="2">
        <v>249.31076999999999</v>
      </c>
      <c r="M1521" s="3">
        <f t="shared" si="99"/>
        <v>5.4937785620795863</v>
      </c>
    </row>
    <row r="1522" spans="1:13" x14ac:dyDescent="0.2">
      <c r="A1522" s="1" t="s">
        <v>20</v>
      </c>
      <c r="B1522" s="1" t="s">
        <v>40</v>
      </c>
      <c r="C1522" s="2">
        <v>0</v>
      </c>
      <c r="D1522" s="2">
        <v>0</v>
      </c>
      <c r="E1522" s="3" t="str">
        <f t="shared" si="96"/>
        <v/>
      </c>
      <c r="F1522" s="2">
        <v>57.899850000000001</v>
      </c>
      <c r="G1522" s="2">
        <v>5.8506600000000004</v>
      </c>
      <c r="H1522" s="3">
        <f t="shared" si="97"/>
        <v>-0.8989520698240151</v>
      </c>
      <c r="I1522" s="2">
        <v>7.5012699999999999</v>
      </c>
      <c r="J1522" s="3">
        <f t="shared" si="98"/>
        <v>-0.22004407253705027</v>
      </c>
      <c r="K1522" s="2">
        <v>57.899850000000001</v>
      </c>
      <c r="L1522" s="2">
        <v>5.8506600000000004</v>
      </c>
      <c r="M1522" s="3">
        <f t="shared" si="99"/>
        <v>-0.8989520698240151</v>
      </c>
    </row>
    <row r="1523" spans="1:13" x14ac:dyDescent="0.2">
      <c r="A1523" s="1" t="s">
        <v>19</v>
      </c>
      <c r="B1523" s="1" t="s">
        <v>40</v>
      </c>
      <c r="C1523" s="2">
        <v>0</v>
      </c>
      <c r="D1523" s="2">
        <v>0</v>
      </c>
      <c r="E1523" s="3" t="str">
        <f t="shared" si="96"/>
        <v/>
      </c>
      <c r="F1523" s="2">
        <v>1912.57827</v>
      </c>
      <c r="G1523" s="2">
        <v>0</v>
      </c>
      <c r="H1523" s="3">
        <f t="shared" si="97"/>
        <v>-1</v>
      </c>
      <c r="I1523" s="2">
        <v>0</v>
      </c>
      <c r="J1523" s="3" t="str">
        <f t="shared" si="98"/>
        <v/>
      </c>
      <c r="K1523" s="2">
        <v>1912.57827</v>
      </c>
      <c r="L1523" s="2">
        <v>0</v>
      </c>
      <c r="M1523" s="3">
        <f t="shared" si="99"/>
        <v>-1</v>
      </c>
    </row>
    <row r="1524" spans="1:13" x14ac:dyDescent="0.2">
      <c r="A1524" s="1" t="s">
        <v>18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25.211490000000001</v>
      </c>
      <c r="G1524" s="2">
        <v>0</v>
      </c>
      <c r="H1524" s="3">
        <f t="shared" si="97"/>
        <v>-1</v>
      </c>
      <c r="I1524" s="2">
        <v>5.0531300000000003</v>
      </c>
      <c r="J1524" s="3">
        <f t="shared" si="98"/>
        <v>-1</v>
      </c>
      <c r="K1524" s="2">
        <v>25.211490000000001</v>
      </c>
      <c r="L1524" s="2">
        <v>0</v>
      </c>
      <c r="M1524" s="3">
        <f t="shared" si="99"/>
        <v>-1</v>
      </c>
    </row>
    <row r="1525" spans="1:13" x14ac:dyDescent="0.2">
      <c r="A1525" s="1" t="s">
        <v>17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36.309959999999997</v>
      </c>
      <c r="G1525" s="2">
        <v>0.65</v>
      </c>
      <c r="H1525" s="3">
        <f t="shared" si="97"/>
        <v>-0.98209857570760195</v>
      </c>
      <c r="I1525" s="2">
        <v>3.34077</v>
      </c>
      <c r="J1525" s="3">
        <f t="shared" si="98"/>
        <v>-0.80543407657516086</v>
      </c>
      <c r="K1525" s="2">
        <v>36.309959999999997</v>
      </c>
      <c r="L1525" s="2">
        <v>0.65</v>
      </c>
      <c r="M1525" s="3">
        <f t="shared" si="99"/>
        <v>-0.98209857570760195</v>
      </c>
    </row>
    <row r="1526" spans="1:13" x14ac:dyDescent="0.2">
      <c r="A1526" s="1" t="s">
        <v>14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2.5729099999999998</v>
      </c>
      <c r="G1526" s="2">
        <v>0</v>
      </c>
      <c r="H1526" s="3">
        <f t="shared" si="97"/>
        <v>-1</v>
      </c>
      <c r="I1526" s="2">
        <v>0</v>
      </c>
      <c r="J1526" s="3" t="str">
        <f t="shared" si="98"/>
        <v/>
      </c>
      <c r="K1526" s="2">
        <v>2.5729099999999998</v>
      </c>
      <c r="L1526" s="2">
        <v>0</v>
      </c>
      <c r="M1526" s="3">
        <f t="shared" si="99"/>
        <v>-1</v>
      </c>
    </row>
    <row r="1527" spans="1:13" x14ac:dyDescent="0.2">
      <c r="A1527" s="1" t="s">
        <v>13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1176.0528400000001</v>
      </c>
      <c r="G1527" s="2">
        <v>84.389499999999998</v>
      </c>
      <c r="H1527" s="3">
        <f t="shared" si="97"/>
        <v>-0.92824344525200075</v>
      </c>
      <c r="I1527" s="2">
        <v>71.691040000000001</v>
      </c>
      <c r="J1527" s="3">
        <f t="shared" si="98"/>
        <v>0.1771275741013103</v>
      </c>
      <c r="K1527" s="2">
        <v>1176.0528400000001</v>
      </c>
      <c r="L1527" s="2">
        <v>84.389499999999998</v>
      </c>
      <c r="M1527" s="3">
        <f t="shared" si="99"/>
        <v>-0.92824344525200075</v>
      </c>
    </row>
    <row r="1528" spans="1:13" x14ac:dyDescent="0.2">
      <c r="A1528" s="1" t="s">
        <v>12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0</v>
      </c>
      <c r="L1528" s="2">
        <v>0</v>
      </c>
      <c r="M1528" s="3" t="str">
        <f t="shared" si="99"/>
        <v/>
      </c>
    </row>
    <row r="1529" spans="1:13" x14ac:dyDescent="0.2">
      <c r="A1529" s="1" t="s">
        <v>11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2.2941400000000001</v>
      </c>
      <c r="G1529" s="2">
        <v>328.27249999999998</v>
      </c>
      <c r="H1529" s="3">
        <f t="shared" si="97"/>
        <v>142.09174679836451</v>
      </c>
      <c r="I1529" s="2">
        <v>4.6707299999999998</v>
      </c>
      <c r="J1529" s="3">
        <f t="shared" si="98"/>
        <v>69.282910808374709</v>
      </c>
      <c r="K1529" s="2">
        <v>2.2941400000000001</v>
      </c>
      <c r="L1529" s="2">
        <v>328.27249999999998</v>
      </c>
      <c r="M1529" s="3">
        <f t="shared" si="99"/>
        <v>142.09174679836451</v>
      </c>
    </row>
    <row r="1530" spans="1:13" x14ac:dyDescent="0.2">
      <c r="A1530" s="1" t="s">
        <v>10</v>
      </c>
      <c r="B1530" s="1" t="s">
        <v>40</v>
      </c>
      <c r="C1530" s="2">
        <v>0</v>
      </c>
      <c r="D1530" s="2">
        <v>141.5</v>
      </c>
      <c r="E1530" s="3" t="str">
        <f t="shared" si="96"/>
        <v/>
      </c>
      <c r="F1530" s="2">
        <v>400.78005000000002</v>
      </c>
      <c r="G1530" s="2">
        <v>226.86591000000001</v>
      </c>
      <c r="H1530" s="3">
        <f t="shared" si="97"/>
        <v>-0.43393911448436617</v>
      </c>
      <c r="I1530" s="2">
        <v>200.25828999999999</v>
      </c>
      <c r="J1530" s="3">
        <f t="shared" si="98"/>
        <v>0.13286650954624668</v>
      </c>
      <c r="K1530" s="2">
        <v>400.78005000000002</v>
      </c>
      <c r="L1530" s="2">
        <v>226.86591000000001</v>
      </c>
      <c r="M1530" s="3">
        <f t="shared" si="99"/>
        <v>-0.43393911448436617</v>
      </c>
    </row>
    <row r="1531" spans="1:13" x14ac:dyDescent="0.2">
      <c r="A1531" s="1" t="s">
        <v>27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6.5759400000000001</v>
      </c>
      <c r="G1531" s="2">
        <v>252.07</v>
      </c>
      <c r="H1531" s="3">
        <f t="shared" si="97"/>
        <v>37.332162398075404</v>
      </c>
      <c r="I1531" s="2">
        <v>682.33500000000004</v>
      </c>
      <c r="J1531" s="3">
        <f t="shared" si="98"/>
        <v>-0.63057735569771456</v>
      </c>
      <c r="K1531" s="2">
        <v>6.5759400000000001</v>
      </c>
      <c r="L1531" s="2">
        <v>252.07</v>
      </c>
      <c r="M1531" s="3">
        <f t="shared" si="99"/>
        <v>37.332162398075404</v>
      </c>
    </row>
    <row r="1532" spans="1:13" x14ac:dyDescent="0.2">
      <c r="A1532" s="1" t="s">
        <v>9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3.6819099999999998</v>
      </c>
      <c r="G1532" s="2">
        <v>0</v>
      </c>
      <c r="H1532" s="3">
        <f t="shared" si="97"/>
        <v>-1</v>
      </c>
      <c r="I1532" s="2">
        <v>0</v>
      </c>
      <c r="J1532" s="3" t="str">
        <f t="shared" si="98"/>
        <v/>
      </c>
      <c r="K1532" s="2">
        <v>3.6819099999999998</v>
      </c>
      <c r="L1532" s="2">
        <v>0</v>
      </c>
      <c r="M1532" s="3">
        <f t="shared" si="99"/>
        <v>-1</v>
      </c>
    </row>
    <row r="1533" spans="1:13" x14ac:dyDescent="0.2">
      <c r="A1533" s="1" t="s">
        <v>8</v>
      </c>
      <c r="B1533" s="1" t="s">
        <v>40</v>
      </c>
      <c r="C1533" s="2">
        <v>0</v>
      </c>
      <c r="D1533" s="2">
        <v>0</v>
      </c>
      <c r="E1533" s="3" t="str">
        <f t="shared" si="96"/>
        <v/>
      </c>
      <c r="F1533" s="2">
        <v>269.41030000000001</v>
      </c>
      <c r="G1533" s="2">
        <v>21.852820000000001</v>
      </c>
      <c r="H1533" s="3">
        <f t="shared" si="97"/>
        <v>-0.91888647167535908</v>
      </c>
      <c r="I1533" s="2">
        <v>132.27721</v>
      </c>
      <c r="J1533" s="3">
        <f t="shared" si="98"/>
        <v>-0.83479527576972634</v>
      </c>
      <c r="K1533" s="2">
        <v>269.41030000000001</v>
      </c>
      <c r="L1533" s="2">
        <v>21.852820000000001</v>
      </c>
      <c r="M1533" s="3">
        <f t="shared" si="99"/>
        <v>-0.91888647167535908</v>
      </c>
    </row>
    <row r="1534" spans="1:13" x14ac:dyDescent="0.2">
      <c r="A1534" s="1" t="s">
        <v>7</v>
      </c>
      <c r="B1534" s="1" t="s">
        <v>40</v>
      </c>
      <c r="C1534" s="2">
        <v>0</v>
      </c>
      <c r="D1534" s="2">
        <v>1.9888399999999999</v>
      </c>
      <c r="E1534" s="3" t="str">
        <f t="shared" si="96"/>
        <v/>
      </c>
      <c r="F1534" s="2">
        <v>18.550709999999999</v>
      </c>
      <c r="G1534" s="2">
        <v>15.36927</v>
      </c>
      <c r="H1534" s="3">
        <f t="shared" si="97"/>
        <v>-0.17149963532393098</v>
      </c>
      <c r="I1534" s="2">
        <v>35.689810000000001</v>
      </c>
      <c r="J1534" s="3">
        <f t="shared" si="98"/>
        <v>-0.5693653174393476</v>
      </c>
      <c r="K1534" s="2">
        <v>18.550709999999999</v>
      </c>
      <c r="L1534" s="2">
        <v>15.36927</v>
      </c>
      <c r="M1534" s="3">
        <f t="shared" si="99"/>
        <v>-0.17149963532393098</v>
      </c>
    </row>
    <row r="1535" spans="1:13" x14ac:dyDescent="0.2">
      <c r="A1535" s="1" t="s">
        <v>6</v>
      </c>
      <c r="B1535" s="1" t="s">
        <v>40</v>
      </c>
      <c r="C1535" s="2">
        <v>1.123E-2</v>
      </c>
      <c r="D1535" s="2">
        <v>0</v>
      </c>
      <c r="E1535" s="3">
        <f t="shared" si="96"/>
        <v>-1</v>
      </c>
      <c r="F1535" s="2">
        <v>172.64617999999999</v>
      </c>
      <c r="G1535" s="2">
        <v>0</v>
      </c>
      <c r="H1535" s="3">
        <f t="shared" si="97"/>
        <v>-1</v>
      </c>
      <c r="I1535" s="2">
        <v>0</v>
      </c>
      <c r="J1535" s="3" t="str">
        <f t="shared" si="98"/>
        <v/>
      </c>
      <c r="K1535" s="2">
        <v>172.64617999999999</v>
      </c>
      <c r="L1535" s="2">
        <v>0</v>
      </c>
      <c r="M1535" s="3">
        <f t="shared" si="99"/>
        <v>-1</v>
      </c>
    </row>
    <row r="1536" spans="1:13" x14ac:dyDescent="0.2">
      <c r="A1536" s="1" t="s">
        <v>5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8.3421699999999994</v>
      </c>
      <c r="G1536" s="2">
        <v>0</v>
      </c>
      <c r="H1536" s="3">
        <f t="shared" si="97"/>
        <v>-1</v>
      </c>
      <c r="I1536" s="2">
        <v>0</v>
      </c>
      <c r="J1536" s="3" t="str">
        <f t="shared" si="98"/>
        <v/>
      </c>
      <c r="K1536" s="2">
        <v>8.3421699999999994</v>
      </c>
      <c r="L1536" s="2">
        <v>0</v>
      </c>
      <c r="M1536" s="3">
        <f t="shared" si="99"/>
        <v>-1</v>
      </c>
    </row>
    <row r="1537" spans="1:13" x14ac:dyDescent="0.2">
      <c r="A1537" s="1" t="s">
        <v>4</v>
      </c>
      <c r="B1537" s="1" t="s">
        <v>40</v>
      </c>
      <c r="C1537" s="2">
        <v>0</v>
      </c>
      <c r="D1537" s="2">
        <v>0</v>
      </c>
      <c r="E1537" s="3" t="str">
        <f t="shared" si="96"/>
        <v/>
      </c>
      <c r="F1537" s="2">
        <v>26.142379999999999</v>
      </c>
      <c r="G1537" s="2">
        <v>8.9764199999999992</v>
      </c>
      <c r="H1537" s="3">
        <f t="shared" si="97"/>
        <v>-0.65663340522171287</v>
      </c>
      <c r="I1537" s="2">
        <v>15.37135</v>
      </c>
      <c r="J1537" s="3">
        <f t="shared" si="98"/>
        <v>-0.41602917115282656</v>
      </c>
      <c r="K1537" s="2">
        <v>26.142379999999999</v>
      </c>
      <c r="L1537" s="2">
        <v>8.9764199999999992</v>
      </c>
      <c r="M1537" s="3">
        <f t="shared" si="99"/>
        <v>-0.65663340522171287</v>
      </c>
    </row>
    <row r="1538" spans="1:13" x14ac:dyDescent="0.2">
      <c r="A1538" s="1" t="s">
        <v>3</v>
      </c>
      <c r="B1538" s="1" t="s">
        <v>40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0</v>
      </c>
      <c r="L1538" s="2">
        <v>0</v>
      </c>
      <c r="M1538" s="3" t="str">
        <f t="shared" si="99"/>
        <v/>
      </c>
    </row>
    <row r="1539" spans="1:13" x14ac:dyDescent="0.2">
      <c r="A1539" s="1" t="s">
        <v>2</v>
      </c>
      <c r="B1539" s="1" t="s">
        <v>40</v>
      </c>
      <c r="C1539" s="2">
        <v>15.03551</v>
      </c>
      <c r="D1539" s="2">
        <v>0</v>
      </c>
      <c r="E1539" s="3">
        <f t="shared" si="96"/>
        <v>-1</v>
      </c>
      <c r="F1539" s="2">
        <v>1375.67055</v>
      </c>
      <c r="G1539" s="2">
        <v>0</v>
      </c>
      <c r="H1539" s="3">
        <f t="shared" si="97"/>
        <v>-1</v>
      </c>
      <c r="I1539" s="2">
        <v>0</v>
      </c>
      <c r="J1539" s="3" t="str">
        <f t="shared" si="98"/>
        <v/>
      </c>
      <c r="K1539" s="2">
        <v>1375.67055</v>
      </c>
      <c r="L1539" s="2">
        <v>0</v>
      </c>
      <c r="M1539" s="3">
        <f t="shared" si="99"/>
        <v>-1</v>
      </c>
    </row>
    <row r="1540" spans="1:13" x14ac:dyDescent="0.2">
      <c r="A1540" s="1" t="s">
        <v>25</v>
      </c>
      <c r="B1540" s="1" t="s">
        <v>40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0</v>
      </c>
      <c r="M1540" s="3" t="str">
        <f t="shared" si="99"/>
        <v/>
      </c>
    </row>
    <row r="1541" spans="1:13" x14ac:dyDescent="0.2">
      <c r="A1541" s="1" t="s">
        <v>29</v>
      </c>
      <c r="B1541" s="1" t="s">
        <v>40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0</v>
      </c>
      <c r="L1541" s="2">
        <v>0</v>
      </c>
      <c r="M1541" s="3" t="str">
        <f t="shared" si="99"/>
        <v/>
      </c>
    </row>
    <row r="1542" spans="1:13" x14ac:dyDescent="0.2">
      <c r="A1542" s="6" t="s">
        <v>0</v>
      </c>
      <c r="B1542" s="6" t="s">
        <v>40</v>
      </c>
      <c r="C1542" s="5">
        <v>18.455919999999999</v>
      </c>
      <c r="D1542" s="5">
        <v>178.72875999999999</v>
      </c>
      <c r="E1542" s="4">
        <f t="shared" si="96"/>
        <v>8.6840883575568171</v>
      </c>
      <c r="F1542" s="5">
        <v>5533.7868799999997</v>
      </c>
      <c r="G1542" s="5">
        <v>1193.6078500000001</v>
      </c>
      <c r="H1542" s="4">
        <f t="shared" si="97"/>
        <v>-0.78430541763111772</v>
      </c>
      <c r="I1542" s="5">
        <v>2443.0864499999998</v>
      </c>
      <c r="J1542" s="4">
        <f t="shared" si="98"/>
        <v>-0.51143446029099782</v>
      </c>
      <c r="K1542" s="5">
        <v>5533.7868799999997</v>
      </c>
      <c r="L1542" s="5">
        <v>1193.6078500000001</v>
      </c>
      <c r="M1542" s="4">
        <f t="shared" si="99"/>
        <v>-0.78430541763111772</v>
      </c>
    </row>
    <row r="1543" spans="1:13" x14ac:dyDescent="0.2">
      <c r="A1543" s="1" t="s">
        <v>22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12.476749999999999</v>
      </c>
      <c r="G1543" s="2">
        <v>74.292659999999998</v>
      </c>
      <c r="H1543" s="3">
        <f t="shared" si="97"/>
        <v>4.954488147955197</v>
      </c>
      <c r="I1543" s="2">
        <v>29.121510000000001</v>
      </c>
      <c r="J1543" s="3">
        <f t="shared" si="98"/>
        <v>1.5511266414413263</v>
      </c>
      <c r="K1543" s="2">
        <v>12.476749999999999</v>
      </c>
      <c r="L1543" s="2">
        <v>74.292659999999998</v>
      </c>
      <c r="M1543" s="3">
        <f t="shared" si="99"/>
        <v>4.954488147955197</v>
      </c>
    </row>
    <row r="1544" spans="1:13" x14ac:dyDescent="0.2">
      <c r="A1544" s="1" t="s">
        <v>21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24.905799999999999</v>
      </c>
      <c r="J1544" s="3">
        <f t="shared" si="98"/>
        <v>-1</v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20</v>
      </c>
      <c r="B1545" s="1" t="s">
        <v>39</v>
      </c>
      <c r="C1545" s="2">
        <v>0</v>
      </c>
      <c r="D1545" s="2">
        <v>5.7779999999999996</v>
      </c>
      <c r="E1545" s="3" t="str">
        <f t="shared" si="96"/>
        <v/>
      </c>
      <c r="F1545" s="2">
        <v>245.01849999999999</v>
      </c>
      <c r="G1545" s="2">
        <v>367.50193000000002</v>
      </c>
      <c r="H1545" s="3">
        <f t="shared" si="97"/>
        <v>0.49989462020214814</v>
      </c>
      <c r="I1545" s="2">
        <v>390.08359000000002</v>
      </c>
      <c r="J1545" s="3">
        <f t="shared" si="98"/>
        <v>-5.7889284704337296E-2</v>
      </c>
      <c r="K1545" s="2">
        <v>245.01849999999999</v>
      </c>
      <c r="L1545" s="2">
        <v>367.50193000000002</v>
      </c>
      <c r="M1545" s="3">
        <f t="shared" si="99"/>
        <v>0.49989462020214814</v>
      </c>
    </row>
    <row r="1546" spans="1:13" x14ac:dyDescent="0.2">
      <c r="A1546" s="1" t="s">
        <v>19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0.35189999999999999</v>
      </c>
      <c r="J1546" s="3">
        <f t="shared" si="98"/>
        <v>-1</v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18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17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6.7766500000000001</v>
      </c>
      <c r="J1548" s="3">
        <f t="shared" si="98"/>
        <v>-1</v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15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14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0.24540000000000001</v>
      </c>
      <c r="J1550" s="3">
        <f t="shared" si="98"/>
        <v>-1</v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13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9.9577000000000009</v>
      </c>
      <c r="G1551" s="2">
        <v>0</v>
      </c>
      <c r="H1551" s="3">
        <f t="shared" si="97"/>
        <v>-1</v>
      </c>
      <c r="I1551" s="2">
        <v>33.847299999999997</v>
      </c>
      <c r="J1551" s="3">
        <f t="shared" si="98"/>
        <v>-1</v>
      </c>
      <c r="K1551" s="2">
        <v>9.9577000000000009</v>
      </c>
      <c r="L1551" s="2">
        <v>0</v>
      </c>
      <c r="M1551" s="3">
        <f t="shared" si="99"/>
        <v>-1</v>
      </c>
    </row>
    <row r="1552" spans="1:13" x14ac:dyDescent="0.2">
      <c r="A1552" s="1" t="s">
        <v>12</v>
      </c>
      <c r="B1552" s="1" t="s">
        <v>39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11</v>
      </c>
      <c r="B1553" s="1" t="s">
        <v>39</v>
      </c>
      <c r="C1553" s="2">
        <v>0</v>
      </c>
      <c r="D1553" s="2">
        <v>0</v>
      </c>
      <c r="E1553" s="3" t="str">
        <f t="shared" ref="E1553:E1614" si="100">IF(C1553=0,"",(D1553/C1553-1))</f>
        <v/>
      </c>
      <c r="F1553" s="2">
        <v>0</v>
      </c>
      <c r="G1553" s="2">
        <v>0</v>
      </c>
      <c r="H1553" s="3" t="str">
        <f t="shared" ref="H1553:H1614" si="101">IF(F1553=0,"",(G1553/F1553-1))</f>
        <v/>
      </c>
      <c r="I1553" s="2">
        <v>16.56035</v>
      </c>
      <c r="J1553" s="3">
        <f t="shared" ref="J1553:J1614" si="102">IF(I1553=0,"",(G1553/I1553-1))</f>
        <v>-1</v>
      </c>
      <c r="K1553" s="2">
        <v>0</v>
      </c>
      <c r="L1553" s="2">
        <v>0</v>
      </c>
      <c r="M1553" s="3" t="str">
        <f t="shared" ref="M1553:M1614" si="103">IF(K1553=0,"",(L1553/K1553-1))</f>
        <v/>
      </c>
    </row>
    <row r="1554" spans="1:13" x14ac:dyDescent="0.2">
      <c r="A1554" s="1" t="s">
        <v>10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0.40500000000000003</v>
      </c>
      <c r="G1554" s="2">
        <v>1.05339</v>
      </c>
      <c r="H1554" s="3">
        <f t="shared" si="101"/>
        <v>1.6009629629629627</v>
      </c>
      <c r="I1554" s="2">
        <v>1.82742</v>
      </c>
      <c r="J1554" s="3">
        <f t="shared" si="102"/>
        <v>-0.42356436943888098</v>
      </c>
      <c r="K1554" s="2">
        <v>0.40500000000000003</v>
      </c>
      <c r="L1554" s="2">
        <v>1.05339</v>
      </c>
      <c r="M1554" s="3">
        <f t="shared" si="103"/>
        <v>1.6009629629629627</v>
      </c>
    </row>
    <row r="1555" spans="1:13" x14ac:dyDescent="0.2">
      <c r="A1555" s="1" t="s">
        <v>9</v>
      </c>
      <c r="B1555" s="1" t="s">
        <v>39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2.83</v>
      </c>
      <c r="J1555" s="3">
        <f t="shared" si="102"/>
        <v>-1</v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8</v>
      </c>
      <c r="B1556" s="1" t="s">
        <v>39</v>
      </c>
      <c r="C1556" s="2">
        <v>0</v>
      </c>
      <c r="D1556" s="2">
        <v>4.7460000000000004</v>
      </c>
      <c r="E1556" s="3" t="str">
        <f t="shared" si="100"/>
        <v/>
      </c>
      <c r="F1556" s="2">
        <v>13.718859999999999</v>
      </c>
      <c r="G1556" s="2">
        <v>115.24138000000001</v>
      </c>
      <c r="H1556" s="3">
        <f t="shared" si="101"/>
        <v>7.4002154697985123</v>
      </c>
      <c r="I1556" s="2">
        <v>195.81419</v>
      </c>
      <c r="J1556" s="3">
        <f t="shared" si="102"/>
        <v>-0.41147584860933717</v>
      </c>
      <c r="K1556" s="2">
        <v>13.718859999999999</v>
      </c>
      <c r="L1556" s="2">
        <v>115.24138000000001</v>
      </c>
      <c r="M1556" s="3">
        <f t="shared" si="103"/>
        <v>7.4002154697985123</v>
      </c>
    </row>
    <row r="1557" spans="1:13" x14ac:dyDescent="0.2">
      <c r="A1557" s="1" t="s">
        <v>7</v>
      </c>
      <c r="B1557" s="1" t="s">
        <v>39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17.482500000000002</v>
      </c>
      <c r="H1557" s="3" t="str">
        <f t="shared" si="101"/>
        <v/>
      </c>
      <c r="I1557" s="2">
        <v>1.77884</v>
      </c>
      <c r="J1557" s="3">
        <f t="shared" si="102"/>
        <v>8.8280339996851893</v>
      </c>
      <c r="K1557" s="2">
        <v>0</v>
      </c>
      <c r="L1557" s="2">
        <v>17.482500000000002</v>
      </c>
      <c r="M1557" s="3" t="str">
        <f t="shared" si="103"/>
        <v/>
      </c>
    </row>
    <row r="1558" spans="1:13" x14ac:dyDescent="0.2">
      <c r="A1558" s="1" t="s">
        <v>6</v>
      </c>
      <c r="B1558" s="1" t="s">
        <v>39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32.334060000000001</v>
      </c>
      <c r="H1558" s="3" t="str">
        <f t="shared" si="101"/>
        <v/>
      </c>
      <c r="I1558" s="2">
        <v>9.9849999999999994E-2</v>
      </c>
      <c r="J1558" s="3">
        <f t="shared" si="102"/>
        <v>322.8263395092639</v>
      </c>
      <c r="K1558" s="2">
        <v>0</v>
      </c>
      <c r="L1558" s="2">
        <v>32.334060000000001</v>
      </c>
      <c r="M1558" s="3" t="str">
        <f t="shared" si="103"/>
        <v/>
      </c>
    </row>
    <row r="1559" spans="1:13" x14ac:dyDescent="0.2">
      <c r="A1559" s="1" t="s">
        <v>4</v>
      </c>
      <c r="B1559" s="1" t="s">
        <v>39</v>
      </c>
      <c r="C1559" s="2">
        <v>0</v>
      </c>
      <c r="D1559" s="2">
        <v>0</v>
      </c>
      <c r="E1559" s="3" t="str">
        <f t="shared" si="100"/>
        <v/>
      </c>
      <c r="F1559" s="2">
        <v>4.45261</v>
      </c>
      <c r="G1559" s="2">
        <v>4.2</v>
      </c>
      <c r="H1559" s="3">
        <f t="shared" si="101"/>
        <v>-5.6733017264031571E-2</v>
      </c>
      <c r="I1559" s="2">
        <v>17.580870000000001</v>
      </c>
      <c r="J1559" s="3">
        <f t="shared" si="102"/>
        <v>-0.7611039726702945</v>
      </c>
      <c r="K1559" s="2">
        <v>4.45261</v>
      </c>
      <c r="L1559" s="2">
        <v>4.2</v>
      </c>
      <c r="M1559" s="3">
        <f t="shared" si="103"/>
        <v>-5.6733017264031571E-2</v>
      </c>
    </row>
    <row r="1560" spans="1:13" x14ac:dyDescent="0.2">
      <c r="A1560" s="1" t="s">
        <v>3</v>
      </c>
      <c r="B1560" s="1" t="s">
        <v>39</v>
      </c>
      <c r="C1560" s="2">
        <v>0</v>
      </c>
      <c r="D1560" s="2">
        <v>0</v>
      </c>
      <c r="E1560" s="3" t="str">
        <f t="shared" si="100"/>
        <v/>
      </c>
      <c r="F1560" s="2">
        <v>408.01400000000001</v>
      </c>
      <c r="G1560" s="2">
        <v>443.63799999999998</v>
      </c>
      <c r="H1560" s="3">
        <f t="shared" si="101"/>
        <v>8.7310729533790488E-2</v>
      </c>
      <c r="I1560" s="2">
        <v>734.76499999999999</v>
      </c>
      <c r="J1560" s="3">
        <f t="shared" si="102"/>
        <v>-0.39621783835648139</v>
      </c>
      <c r="K1560" s="2">
        <v>408.01400000000001</v>
      </c>
      <c r="L1560" s="2">
        <v>443.63799999999998</v>
      </c>
      <c r="M1560" s="3">
        <f t="shared" si="103"/>
        <v>8.7310729533790488E-2</v>
      </c>
    </row>
    <row r="1561" spans="1:13" x14ac:dyDescent="0.2">
      <c r="A1561" s="1" t="s">
        <v>2</v>
      </c>
      <c r="B1561" s="1" t="s">
        <v>39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0</v>
      </c>
      <c r="H1561" s="3" t="str">
        <f t="shared" si="101"/>
        <v/>
      </c>
      <c r="I1561" s="2">
        <v>0</v>
      </c>
      <c r="J1561" s="3" t="str">
        <f t="shared" si="102"/>
        <v/>
      </c>
      <c r="K1561" s="2">
        <v>0</v>
      </c>
      <c r="L1561" s="2">
        <v>0</v>
      </c>
      <c r="M1561" s="3" t="str">
        <f t="shared" si="103"/>
        <v/>
      </c>
    </row>
    <row r="1562" spans="1:13" x14ac:dyDescent="0.2">
      <c r="A1562" s="1" t="s">
        <v>25</v>
      </c>
      <c r="B1562" s="1" t="s">
        <v>39</v>
      </c>
      <c r="C1562" s="2">
        <v>22.1</v>
      </c>
      <c r="D1562" s="2">
        <v>23.829799999999999</v>
      </c>
      <c r="E1562" s="3">
        <f t="shared" si="100"/>
        <v>7.8271493212669574E-2</v>
      </c>
      <c r="F1562" s="2">
        <v>720.37670000000003</v>
      </c>
      <c r="G1562" s="2">
        <v>577.26963000000001</v>
      </c>
      <c r="H1562" s="3">
        <f t="shared" si="101"/>
        <v>-0.19865588378968946</v>
      </c>
      <c r="I1562" s="2">
        <v>1394.7833599999999</v>
      </c>
      <c r="J1562" s="3">
        <f t="shared" si="102"/>
        <v>-0.58612237100390985</v>
      </c>
      <c r="K1562" s="2">
        <v>720.37670000000003</v>
      </c>
      <c r="L1562" s="2">
        <v>577.26963000000001</v>
      </c>
      <c r="M1562" s="3">
        <f t="shared" si="103"/>
        <v>-0.19865588378968946</v>
      </c>
    </row>
    <row r="1563" spans="1:13" x14ac:dyDescent="0.2">
      <c r="A1563" s="6" t="s">
        <v>0</v>
      </c>
      <c r="B1563" s="6" t="s">
        <v>39</v>
      </c>
      <c r="C1563" s="5">
        <v>22.1</v>
      </c>
      <c r="D1563" s="5">
        <v>34.3538</v>
      </c>
      <c r="E1563" s="4">
        <f t="shared" si="100"/>
        <v>0.55447058823529405</v>
      </c>
      <c r="F1563" s="5">
        <v>1414.42012</v>
      </c>
      <c r="G1563" s="5">
        <v>1633.0135499999999</v>
      </c>
      <c r="H1563" s="4">
        <f t="shared" si="101"/>
        <v>0.15454632390268874</v>
      </c>
      <c r="I1563" s="5">
        <v>2851.37203</v>
      </c>
      <c r="J1563" s="4">
        <f t="shared" si="102"/>
        <v>-0.42728850082744207</v>
      </c>
      <c r="K1563" s="5">
        <v>1414.42012</v>
      </c>
      <c r="L1563" s="5">
        <v>1633.0135499999999</v>
      </c>
      <c r="M1563" s="4">
        <f t="shared" si="103"/>
        <v>0.15454632390268874</v>
      </c>
    </row>
    <row r="1564" spans="1:13" x14ac:dyDescent="0.2">
      <c r="A1564" s="1" t="s">
        <v>22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226.04214999999999</v>
      </c>
      <c r="H1564" s="3" t="str">
        <f t="shared" si="101"/>
        <v/>
      </c>
      <c r="I1564" s="2">
        <v>40.314830000000001</v>
      </c>
      <c r="J1564" s="3">
        <f t="shared" si="102"/>
        <v>4.6069230603229627</v>
      </c>
      <c r="K1564" s="2">
        <v>0</v>
      </c>
      <c r="L1564" s="2">
        <v>226.04214999999999</v>
      </c>
      <c r="M1564" s="3" t="str">
        <f t="shared" si="103"/>
        <v/>
      </c>
    </row>
    <row r="1565" spans="1:13" x14ac:dyDescent="0.2">
      <c r="A1565" s="1" t="s">
        <v>21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10.25071</v>
      </c>
      <c r="H1565" s="3" t="str">
        <f t="shared" si="101"/>
        <v/>
      </c>
      <c r="I1565" s="2">
        <v>6.4357199999999999</v>
      </c>
      <c r="J1565" s="3">
        <f t="shared" si="102"/>
        <v>0.59278371339958857</v>
      </c>
      <c r="K1565" s="2">
        <v>0</v>
      </c>
      <c r="L1565" s="2">
        <v>10.25071</v>
      </c>
      <c r="M1565" s="3" t="str">
        <f t="shared" si="103"/>
        <v/>
      </c>
    </row>
    <row r="1566" spans="1:13" x14ac:dyDescent="0.2">
      <c r="A1566" s="1" t="s">
        <v>20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299.64508999999998</v>
      </c>
      <c r="G1566" s="2">
        <v>373.55009999999999</v>
      </c>
      <c r="H1566" s="3">
        <f t="shared" si="101"/>
        <v>0.24664181882639902</v>
      </c>
      <c r="I1566" s="2">
        <v>147.02159</v>
      </c>
      <c r="J1566" s="3">
        <f t="shared" si="102"/>
        <v>1.5407839760133188</v>
      </c>
      <c r="K1566" s="2">
        <v>299.64508999999998</v>
      </c>
      <c r="L1566" s="2">
        <v>373.55009999999999</v>
      </c>
      <c r="M1566" s="3">
        <f t="shared" si="103"/>
        <v>0.24664181882639902</v>
      </c>
    </row>
    <row r="1567" spans="1:13" x14ac:dyDescent="0.2">
      <c r="A1567" s="1" t="s">
        <v>19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10.85787</v>
      </c>
      <c r="G1567" s="2">
        <v>3.4463599999999999</v>
      </c>
      <c r="H1567" s="3">
        <f t="shared" si="101"/>
        <v>-0.68259336315502028</v>
      </c>
      <c r="I1567" s="2">
        <v>1.0491900000000001</v>
      </c>
      <c r="J1567" s="3">
        <f t="shared" si="102"/>
        <v>2.2847815934196851</v>
      </c>
      <c r="K1567" s="2">
        <v>10.85787</v>
      </c>
      <c r="L1567" s="2">
        <v>3.4463599999999999</v>
      </c>
      <c r="M1567" s="3">
        <f t="shared" si="103"/>
        <v>-0.68259336315502028</v>
      </c>
    </row>
    <row r="1568" spans="1:13" x14ac:dyDescent="0.2">
      <c r="A1568" s="1" t="s">
        <v>18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0</v>
      </c>
      <c r="G1568" s="2">
        <v>0</v>
      </c>
      <c r="H1568" s="3" t="str">
        <f t="shared" si="101"/>
        <v/>
      </c>
      <c r="I1568" s="2">
        <v>0</v>
      </c>
      <c r="J1568" s="3" t="str">
        <f t="shared" si="102"/>
        <v/>
      </c>
      <c r="K1568" s="2">
        <v>0</v>
      </c>
      <c r="L1568" s="2">
        <v>0</v>
      </c>
      <c r="M1568" s="3" t="str">
        <f t="shared" si="103"/>
        <v/>
      </c>
    </row>
    <row r="1569" spans="1:13" x14ac:dyDescent="0.2">
      <c r="A1569" s="1" t="s">
        <v>17</v>
      </c>
      <c r="B1569" s="1" t="s">
        <v>38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5.9623699999999999</v>
      </c>
      <c r="H1569" s="3" t="str">
        <f t="shared" si="101"/>
        <v/>
      </c>
      <c r="I1569" s="2">
        <v>2.7809499999999998</v>
      </c>
      <c r="J1569" s="3">
        <f t="shared" si="102"/>
        <v>1.1440047465794065</v>
      </c>
      <c r="K1569" s="2">
        <v>0</v>
      </c>
      <c r="L1569" s="2">
        <v>5.9623699999999999</v>
      </c>
      <c r="M1569" s="3" t="str">
        <f t="shared" si="103"/>
        <v/>
      </c>
    </row>
    <row r="1570" spans="1:13" x14ac:dyDescent="0.2">
      <c r="A1570" s="1" t="s">
        <v>15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0</v>
      </c>
      <c r="H1570" s="3" t="str">
        <f t="shared" si="101"/>
        <v/>
      </c>
      <c r="I1570" s="2">
        <v>0</v>
      </c>
      <c r="J1570" s="3" t="str">
        <f t="shared" si="102"/>
        <v/>
      </c>
      <c r="K1570" s="2">
        <v>0</v>
      </c>
      <c r="L1570" s="2">
        <v>0</v>
      </c>
      <c r="M1570" s="3" t="str">
        <f t="shared" si="103"/>
        <v/>
      </c>
    </row>
    <row r="1571" spans="1:13" x14ac:dyDescent="0.2">
      <c r="A1571" s="1" t="s">
        <v>14</v>
      </c>
      <c r="B1571" s="1" t="s">
        <v>38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0.62144999999999995</v>
      </c>
      <c r="J1571" s="3">
        <f t="shared" si="102"/>
        <v>-1</v>
      </c>
      <c r="K1571" s="2">
        <v>0</v>
      </c>
      <c r="L1571" s="2">
        <v>0</v>
      </c>
      <c r="M1571" s="3" t="str">
        <f t="shared" si="103"/>
        <v/>
      </c>
    </row>
    <row r="1572" spans="1:13" x14ac:dyDescent="0.2">
      <c r="A1572" s="1" t="s">
        <v>13</v>
      </c>
      <c r="B1572" s="1" t="s">
        <v>38</v>
      </c>
      <c r="C1572" s="2">
        <v>0</v>
      </c>
      <c r="D1572" s="2">
        <v>0</v>
      </c>
      <c r="E1572" s="3" t="str">
        <f t="shared" si="100"/>
        <v/>
      </c>
      <c r="F1572" s="2">
        <v>15.81963</v>
      </c>
      <c r="G1572" s="2">
        <v>16.80556</v>
      </c>
      <c r="H1572" s="3">
        <f t="shared" si="101"/>
        <v>6.2323202249357168E-2</v>
      </c>
      <c r="I1572" s="2">
        <v>10.275639999999999</v>
      </c>
      <c r="J1572" s="3">
        <f t="shared" si="102"/>
        <v>0.63547574652284444</v>
      </c>
      <c r="K1572" s="2">
        <v>15.81963</v>
      </c>
      <c r="L1572" s="2">
        <v>16.80556</v>
      </c>
      <c r="M1572" s="3">
        <f t="shared" si="103"/>
        <v>6.2323202249357168E-2</v>
      </c>
    </row>
    <row r="1573" spans="1:13" x14ac:dyDescent="0.2">
      <c r="A1573" s="1" t="s">
        <v>12</v>
      </c>
      <c r="B1573" s="1" t="s">
        <v>38</v>
      </c>
      <c r="C1573" s="2">
        <v>0</v>
      </c>
      <c r="D1573" s="2">
        <v>33.15</v>
      </c>
      <c r="E1573" s="3" t="str">
        <f t="shared" si="100"/>
        <v/>
      </c>
      <c r="F1573" s="2">
        <v>552.53471999999999</v>
      </c>
      <c r="G1573" s="2">
        <v>1542.2139999999999</v>
      </c>
      <c r="H1573" s="3">
        <f t="shared" si="101"/>
        <v>1.7911621553845523</v>
      </c>
      <c r="I1573" s="2">
        <v>1583.4335900000001</v>
      </c>
      <c r="J1573" s="3">
        <f t="shared" si="102"/>
        <v>-2.6031776931042749E-2</v>
      </c>
      <c r="K1573" s="2">
        <v>552.53471999999999</v>
      </c>
      <c r="L1573" s="2">
        <v>1542.2139999999999</v>
      </c>
      <c r="M1573" s="3">
        <f t="shared" si="103"/>
        <v>1.7911621553845523</v>
      </c>
    </row>
    <row r="1574" spans="1:13" x14ac:dyDescent="0.2">
      <c r="A1574" s="1" t="s">
        <v>11</v>
      </c>
      <c r="B1574" s="1" t="s">
        <v>38</v>
      </c>
      <c r="C1574" s="2">
        <v>0</v>
      </c>
      <c r="D1574" s="2">
        <v>0</v>
      </c>
      <c r="E1574" s="3" t="str">
        <f t="shared" si="100"/>
        <v/>
      </c>
      <c r="F1574" s="2">
        <v>33.181049999999999</v>
      </c>
      <c r="G1574" s="2">
        <v>105.95226</v>
      </c>
      <c r="H1574" s="3">
        <f t="shared" si="101"/>
        <v>2.1931557319614661</v>
      </c>
      <c r="I1574" s="2">
        <v>57.905839999999998</v>
      </c>
      <c r="J1574" s="3">
        <f t="shared" si="102"/>
        <v>0.82973358127608554</v>
      </c>
      <c r="K1574" s="2">
        <v>33.181049999999999</v>
      </c>
      <c r="L1574" s="2">
        <v>105.95226</v>
      </c>
      <c r="M1574" s="3">
        <f t="shared" si="103"/>
        <v>2.1931557319614661</v>
      </c>
    </row>
    <row r="1575" spans="1:13" x14ac:dyDescent="0.2">
      <c r="A1575" s="1" t="s">
        <v>10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23.1</v>
      </c>
      <c r="G1575" s="2">
        <v>247.60799</v>
      </c>
      <c r="H1575" s="3">
        <f t="shared" si="101"/>
        <v>9.7189606060606053</v>
      </c>
      <c r="I1575" s="2">
        <v>254.03214</v>
      </c>
      <c r="J1575" s="3">
        <f t="shared" si="102"/>
        <v>-2.5288729213555405E-2</v>
      </c>
      <c r="K1575" s="2">
        <v>23.1</v>
      </c>
      <c r="L1575" s="2">
        <v>247.60799</v>
      </c>
      <c r="M1575" s="3">
        <f t="shared" si="103"/>
        <v>9.7189606060606053</v>
      </c>
    </row>
    <row r="1576" spans="1:13" x14ac:dyDescent="0.2">
      <c r="A1576" s="1" t="s">
        <v>27</v>
      </c>
      <c r="B1576" s="1" t="s">
        <v>38</v>
      </c>
      <c r="C1576" s="2">
        <v>0</v>
      </c>
      <c r="D1576" s="2">
        <v>0</v>
      </c>
      <c r="E1576" s="3" t="str">
        <f t="shared" si="100"/>
        <v/>
      </c>
      <c r="F1576" s="2">
        <v>0</v>
      </c>
      <c r="G1576" s="2">
        <v>0</v>
      </c>
      <c r="H1576" s="3" t="str">
        <f t="shared" si="101"/>
        <v/>
      </c>
      <c r="I1576" s="2">
        <v>0</v>
      </c>
      <c r="J1576" s="3" t="str">
        <f t="shared" si="102"/>
        <v/>
      </c>
      <c r="K1576" s="2">
        <v>0</v>
      </c>
      <c r="L1576" s="2">
        <v>0</v>
      </c>
      <c r="M1576" s="3" t="str">
        <f t="shared" si="103"/>
        <v/>
      </c>
    </row>
    <row r="1577" spans="1:13" x14ac:dyDescent="0.2">
      <c r="A1577" s="1" t="s">
        <v>9</v>
      </c>
      <c r="B1577" s="1" t="s">
        <v>38</v>
      </c>
      <c r="C1577" s="2">
        <v>33.974699999999999</v>
      </c>
      <c r="D1577" s="2">
        <v>239.77180000000001</v>
      </c>
      <c r="E1577" s="3">
        <f t="shared" si="100"/>
        <v>6.0573632732592202</v>
      </c>
      <c r="F1577" s="2">
        <v>1766.2441799999999</v>
      </c>
      <c r="G1577" s="2">
        <v>1994.2259899999999</v>
      </c>
      <c r="H1577" s="3">
        <f t="shared" si="101"/>
        <v>0.12907717550129449</v>
      </c>
      <c r="I1577" s="2">
        <v>1768.9525900000001</v>
      </c>
      <c r="J1577" s="3">
        <f t="shared" si="102"/>
        <v>0.12734846669915556</v>
      </c>
      <c r="K1577" s="2">
        <v>1766.2441799999999</v>
      </c>
      <c r="L1577" s="2">
        <v>1994.2259899999999</v>
      </c>
      <c r="M1577" s="3">
        <f t="shared" si="103"/>
        <v>0.12907717550129449</v>
      </c>
    </row>
    <row r="1578" spans="1:13" x14ac:dyDescent="0.2">
      <c r="A1578" s="1" t="s">
        <v>8</v>
      </c>
      <c r="B1578" s="1" t="s">
        <v>38</v>
      </c>
      <c r="C1578" s="2">
        <v>64.031819999999996</v>
      </c>
      <c r="D1578" s="2">
        <v>30.145769999999999</v>
      </c>
      <c r="E1578" s="3">
        <f t="shared" si="100"/>
        <v>-0.5292064164348288</v>
      </c>
      <c r="F1578" s="2">
        <v>1476.51351</v>
      </c>
      <c r="G1578" s="2">
        <v>2346.1405399999999</v>
      </c>
      <c r="H1578" s="3">
        <f t="shared" si="101"/>
        <v>0.58897329696631084</v>
      </c>
      <c r="I1578" s="2">
        <v>2110.1106100000002</v>
      </c>
      <c r="J1578" s="3">
        <f t="shared" si="102"/>
        <v>0.11185666233866276</v>
      </c>
      <c r="K1578" s="2">
        <v>1476.51351</v>
      </c>
      <c r="L1578" s="2">
        <v>2346.1405399999999</v>
      </c>
      <c r="M1578" s="3">
        <f t="shared" si="103"/>
        <v>0.58897329696631084</v>
      </c>
    </row>
    <row r="1579" spans="1:13" x14ac:dyDescent="0.2">
      <c r="A1579" s="1" t="s">
        <v>7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133.72874999999999</v>
      </c>
      <c r="G1579" s="2">
        <v>0</v>
      </c>
      <c r="H1579" s="3">
        <f t="shared" si="101"/>
        <v>-1</v>
      </c>
      <c r="I1579" s="2">
        <v>195.41130999999999</v>
      </c>
      <c r="J1579" s="3">
        <f t="shared" si="102"/>
        <v>-1</v>
      </c>
      <c r="K1579" s="2">
        <v>133.72874999999999</v>
      </c>
      <c r="L1579" s="2">
        <v>0</v>
      </c>
      <c r="M1579" s="3">
        <f t="shared" si="103"/>
        <v>-1</v>
      </c>
    </row>
    <row r="1580" spans="1:13" x14ac:dyDescent="0.2">
      <c r="A1580" s="1" t="s">
        <v>6</v>
      </c>
      <c r="B1580" s="1" t="s">
        <v>38</v>
      </c>
      <c r="C1580" s="2">
        <v>0</v>
      </c>
      <c r="D1580" s="2">
        <v>0.10747</v>
      </c>
      <c r="E1580" s="3" t="str">
        <f t="shared" si="100"/>
        <v/>
      </c>
      <c r="F1580" s="2">
        <v>57.404490000000003</v>
      </c>
      <c r="G1580" s="2">
        <v>240.62626</v>
      </c>
      <c r="H1580" s="3">
        <f t="shared" si="101"/>
        <v>3.1917672293578425</v>
      </c>
      <c r="I1580" s="2">
        <v>323.94794999999999</v>
      </c>
      <c r="J1580" s="3">
        <f t="shared" si="102"/>
        <v>-0.25720702970955667</v>
      </c>
      <c r="K1580" s="2">
        <v>57.404490000000003</v>
      </c>
      <c r="L1580" s="2">
        <v>240.62626</v>
      </c>
      <c r="M1580" s="3">
        <f t="shared" si="103"/>
        <v>3.1917672293578425</v>
      </c>
    </row>
    <row r="1581" spans="1:13" x14ac:dyDescent="0.2">
      <c r="A1581" s="1" t="s">
        <v>5</v>
      </c>
      <c r="B1581" s="1" t="s">
        <v>38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0</v>
      </c>
      <c r="H1581" s="3" t="str">
        <f t="shared" si="101"/>
        <v/>
      </c>
      <c r="I1581" s="2">
        <v>0</v>
      </c>
      <c r="J1581" s="3" t="str">
        <f t="shared" si="102"/>
        <v/>
      </c>
      <c r="K1581" s="2">
        <v>0</v>
      </c>
      <c r="L1581" s="2">
        <v>0</v>
      </c>
      <c r="M1581" s="3" t="str">
        <f t="shared" si="103"/>
        <v/>
      </c>
    </row>
    <row r="1582" spans="1:13" x14ac:dyDescent="0.2">
      <c r="A1582" s="1" t="s">
        <v>4</v>
      </c>
      <c r="B1582" s="1" t="s">
        <v>38</v>
      </c>
      <c r="C1582" s="2">
        <v>0</v>
      </c>
      <c r="D1582" s="2">
        <v>0</v>
      </c>
      <c r="E1582" s="3" t="str">
        <f t="shared" si="100"/>
        <v/>
      </c>
      <c r="F1582" s="2">
        <v>16.696100000000001</v>
      </c>
      <c r="G1582" s="2">
        <v>5.0475399999999997</v>
      </c>
      <c r="H1582" s="3">
        <f t="shared" si="101"/>
        <v>-0.69768149448074701</v>
      </c>
      <c r="I1582" s="2">
        <v>0</v>
      </c>
      <c r="J1582" s="3" t="str">
        <f t="shared" si="102"/>
        <v/>
      </c>
      <c r="K1582" s="2">
        <v>16.696100000000001</v>
      </c>
      <c r="L1582" s="2">
        <v>5.0475399999999997</v>
      </c>
      <c r="M1582" s="3">
        <f t="shared" si="103"/>
        <v>-0.69768149448074701</v>
      </c>
    </row>
    <row r="1583" spans="1:13" x14ac:dyDescent="0.2">
      <c r="A1583" s="1" t="s">
        <v>3</v>
      </c>
      <c r="B1583" s="1" t="s">
        <v>38</v>
      </c>
      <c r="C1583" s="2">
        <v>0</v>
      </c>
      <c r="D1583" s="2">
        <v>56.177999999999997</v>
      </c>
      <c r="E1583" s="3" t="str">
        <f t="shared" si="100"/>
        <v/>
      </c>
      <c r="F1583" s="2">
        <v>0</v>
      </c>
      <c r="G1583" s="2">
        <v>139.82419999999999</v>
      </c>
      <c r="H1583" s="3" t="str">
        <f t="shared" si="101"/>
        <v/>
      </c>
      <c r="I1583" s="2">
        <v>235.33870999999999</v>
      </c>
      <c r="J1583" s="3">
        <f t="shared" si="102"/>
        <v>-0.40585974997483421</v>
      </c>
      <c r="K1583" s="2">
        <v>0</v>
      </c>
      <c r="L1583" s="2">
        <v>139.82419999999999</v>
      </c>
      <c r="M1583" s="3" t="str">
        <f t="shared" si="103"/>
        <v/>
      </c>
    </row>
    <row r="1584" spans="1:13" x14ac:dyDescent="0.2">
      <c r="A1584" s="1" t="s">
        <v>2</v>
      </c>
      <c r="B1584" s="1" t="s">
        <v>38</v>
      </c>
      <c r="C1584" s="2">
        <v>0</v>
      </c>
      <c r="D1584" s="2">
        <v>0</v>
      </c>
      <c r="E1584" s="3" t="str">
        <f t="shared" si="100"/>
        <v/>
      </c>
      <c r="F1584" s="2">
        <v>0</v>
      </c>
      <c r="G1584" s="2">
        <v>1.88635</v>
      </c>
      <c r="H1584" s="3" t="str">
        <f t="shared" si="101"/>
        <v/>
      </c>
      <c r="I1584" s="2">
        <v>0.15934999999999999</v>
      </c>
      <c r="J1584" s="3">
        <f t="shared" si="102"/>
        <v>10.837778475054911</v>
      </c>
      <c r="K1584" s="2">
        <v>0</v>
      </c>
      <c r="L1584" s="2">
        <v>1.88635</v>
      </c>
      <c r="M1584" s="3" t="str">
        <f t="shared" si="103"/>
        <v/>
      </c>
    </row>
    <row r="1585" spans="1:13" x14ac:dyDescent="0.2">
      <c r="A1585" s="1" t="s">
        <v>29</v>
      </c>
      <c r="B1585" s="1" t="s">
        <v>38</v>
      </c>
      <c r="C1585" s="2">
        <v>0</v>
      </c>
      <c r="D1585" s="2">
        <v>0</v>
      </c>
      <c r="E1585" s="3" t="str">
        <f t="shared" si="100"/>
        <v/>
      </c>
      <c r="F1585" s="2">
        <v>48.073410000000003</v>
      </c>
      <c r="G1585" s="2">
        <v>0</v>
      </c>
      <c r="H1585" s="3">
        <f t="shared" si="101"/>
        <v>-1</v>
      </c>
      <c r="I1585" s="2">
        <v>0</v>
      </c>
      <c r="J1585" s="3" t="str">
        <f t="shared" si="102"/>
        <v/>
      </c>
      <c r="K1585" s="2">
        <v>48.073410000000003</v>
      </c>
      <c r="L1585" s="2">
        <v>0</v>
      </c>
      <c r="M1585" s="3">
        <f t="shared" si="103"/>
        <v>-1</v>
      </c>
    </row>
    <row r="1586" spans="1:13" x14ac:dyDescent="0.2">
      <c r="A1586" s="6" t="s">
        <v>0</v>
      </c>
      <c r="B1586" s="6" t="s">
        <v>38</v>
      </c>
      <c r="C1586" s="5">
        <v>98.006519999999995</v>
      </c>
      <c r="D1586" s="5">
        <v>359.35304000000002</v>
      </c>
      <c r="E1586" s="4">
        <f t="shared" si="100"/>
        <v>2.6666238123749322</v>
      </c>
      <c r="F1586" s="5">
        <v>4433.7987999999996</v>
      </c>
      <c r="G1586" s="5">
        <v>7260.4848300000003</v>
      </c>
      <c r="H1586" s="4">
        <f t="shared" si="101"/>
        <v>0.63753141662630264</v>
      </c>
      <c r="I1586" s="5">
        <v>6737.7914600000004</v>
      </c>
      <c r="J1586" s="4">
        <f t="shared" si="102"/>
        <v>7.7576365060131991E-2</v>
      </c>
      <c r="K1586" s="5">
        <v>4433.7987999999996</v>
      </c>
      <c r="L1586" s="5">
        <v>7260.4848300000003</v>
      </c>
      <c r="M1586" s="4">
        <f t="shared" si="103"/>
        <v>0.63753141662630264</v>
      </c>
    </row>
    <row r="1587" spans="1:13" x14ac:dyDescent="0.2">
      <c r="A1587" s="1" t="s">
        <v>22</v>
      </c>
      <c r="B1587" s="1" t="s">
        <v>37</v>
      </c>
      <c r="C1587" s="2">
        <v>0.78280000000000005</v>
      </c>
      <c r="D1587" s="2">
        <v>0</v>
      </c>
      <c r="E1587" s="3">
        <f t="shared" si="100"/>
        <v>-1</v>
      </c>
      <c r="F1587" s="2">
        <v>123.13883</v>
      </c>
      <c r="G1587" s="2">
        <v>34.174939999999999</v>
      </c>
      <c r="H1587" s="3">
        <f t="shared" si="101"/>
        <v>-0.7224682092561705</v>
      </c>
      <c r="I1587" s="2">
        <v>129.23722000000001</v>
      </c>
      <c r="J1587" s="3">
        <f t="shared" si="102"/>
        <v>-0.73556425927453417</v>
      </c>
      <c r="K1587" s="2">
        <v>123.13883</v>
      </c>
      <c r="L1587" s="2">
        <v>34.174939999999999</v>
      </c>
      <c r="M1587" s="3">
        <f t="shared" si="103"/>
        <v>-0.7224682092561705</v>
      </c>
    </row>
    <row r="1588" spans="1:13" x14ac:dyDescent="0.2">
      <c r="A1588" s="1" t="s">
        <v>21</v>
      </c>
      <c r="B1588" s="1" t="s">
        <v>37</v>
      </c>
      <c r="C1588" s="2">
        <v>80</v>
      </c>
      <c r="D1588" s="2">
        <v>54</v>
      </c>
      <c r="E1588" s="3">
        <f t="shared" si="100"/>
        <v>-0.32499999999999996</v>
      </c>
      <c r="F1588" s="2">
        <v>1050.94723</v>
      </c>
      <c r="G1588" s="2">
        <v>1295.78766</v>
      </c>
      <c r="H1588" s="3">
        <f t="shared" si="101"/>
        <v>0.23297119304458325</v>
      </c>
      <c r="I1588" s="2">
        <v>1243.1182899999999</v>
      </c>
      <c r="J1588" s="3">
        <f t="shared" si="102"/>
        <v>4.2368751569088481E-2</v>
      </c>
      <c r="K1588" s="2">
        <v>1050.94723</v>
      </c>
      <c r="L1588" s="2">
        <v>1295.78766</v>
      </c>
      <c r="M1588" s="3">
        <f t="shared" si="103"/>
        <v>0.23297119304458325</v>
      </c>
    </row>
    <row r="1589" spans="1:13" x14ac:dyDescent="0.2">
      <c r="A1589" s="1" t="s">
        <v>20</v>
      </c>
      <c r="B1589" s="1" t="s">
        <v>37</v>
      </c>
      <c r="C1589" s="2">
        <v>0.70452000000000004</v>
      </c>
      <c r="D1589" s="2">
        <v>0</v>
      </c>
      <c r="E1589" s="3">
        <f t="shared" si="100"/>
        <v>-1</v>
      </c>
      <c r="F1589" s="2">
        <v>58.88449</v>
      </c>
      <c r="G1589" s="2">
        <v>95.907160000000005</v>
      </c>
      <c r="H1589" s="3">
        <f t="shared" si="101"/>
        <v>0.62873381428624087</v>
      </c>
      <c r="I1589" s="2">
        <v>95.114500000000007</v>
      </c>
      <c r="J1589" s="3">
        <f t="shared" si="102"/>
        <v>8.3337451177265542E-3</v>
      </c>
      <c r="K1589" s="2">
        <v>58.88449</v>
      </c>
      <c r="L1589" s="2">
        <v>95.907160000000005</v>
      </c>
      <c r="M1589" s="3">
        <f t="shared" si="103"/>
        <v>0.62873381428624087</v>
      </c>
    </row>
    <row r="1590" spans="1:13" x14ac:dyDescent="0.2">
      <c r="A1590" s="1" t="s">
        <v>19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391.30810000000002</v>
      </c>
      <c r="G1590" s="2">
        <v>8.6250300000000006</v>
      </c>
      <c r="H1590" s="3">
        <f t="shared" si="101"/>
        <v>-0.97795846802046771</v>
      </c>
      <c r="I1590" s="2">
        <v>0.49859999999999999</v>
      </c>
      <c r="J1590" s="3">
        <f t="shared" si="102"/>
        <v>16.298495788206981</v>
      </c>
      <c r="K1590" s="2">
        <v>391.30810000000002</v>
      </c>
      <c r="L1590" s="2">
        <v>8.6250300000000006</v>
      </c>
      <c r="M1590" s="3">
        <f t="shared" si="103"/>
        <v>-0.97795846802046771</v>
      </c>
    </row>
    <row r="1591" spans="1:13" x14ac:dyDescent="0.2">
      <c r="A1591" s="1" t="s">
        <v>18</v>
      </c>
      <c r="B1591" s="1" t="s">
        <v>37</v>
      </c>
      <c r="C1591" s="2">
        <v>0</v>
      </c>
      <c r="D1591" s="2">
        <v>0.91156000000000004</v>
      </c>
      <c r="E1591" s="3" t="str">
        <f t="shared" si="100"/>
        <v/>
      </c>
      <c r="F1591" s="2">
        <v>0</v>
      </c>
      <c r="G1591" s="2">
        <v>0.91156000000000004</v>
      </c>
      <c r="H1591" s="3" t="str">
        <f t="shared" si="101"/>
        <v/>
      </c>
      <c r="I1591" s="2">
        <v>68.527799999999999</v>
      </c>
      <c r="J1591" s="3">
        <f t="shared" si="102"/>
        <v>-0.98669795323941523</v>
      </c>
      <c r="K1591" s="2">
        <v>0</v>
      </c>
      <c r="L1591" s="2">
        <v>0.91156000000000004</v>
      </c>
      <c r="M1591" s="3" t="str">
        <f t="shared" si="103"/>
        <v/>
      </c>
    </row>
    <row r="1592" spans="1:13" x14ac:dyDescent="0.2">
      <c r="A1592" s="1" t="s">
        <v>17</v>
      </c>
      <c r="B1592" s="1" t="s">
        <v>37</v>
      </c>
      <c r="C1592" s="2">
        <v>0</v>
      </c>
      <c r="D1592" s="2">
        <v>226.88307</v>
      </c>
      <c r="E1592" s="3" t="str">
        <f t="shared" si="100"/>
        <v/>
      </c>
      <c r="F1592" s="2">
        <v>1354.92137</v>
      </c>
      <c r="G1592" s="2">
        <v>1464.9929500000001</v>
      </c>
      <c r="H1592" s="3">
        <f t="shared" si="101"/>
        <v>8.1238352599014796E-2</v>
      </c>
      <c r="I1592" s="2">
        <v>1273.95688</v>
      </c>
      <c r="J1592" s="3">
        <f t="shared" si="102"/>
        <v>0.14995489486268965</v>
      </c>
      <c r="K1592" s="2">
        <v>1354.92137</v>
      </c>
      <c r="L1592" s="2">
        <v>1464.9929500000001</v>
      </c>
      <c r="M1592" s="3">
        <f t="shared" si="103"/>
        <v>8.1238352599014796E-2</v>
      </c>
    </row>
    <row r="1593" spans="1:13" x14ac:dyDescent="0.2">
      <c r="A1593" s="1" t="s">
        <v>16</v>
      </c>
      <c r="B1593" s="1" t="s">
        <v>37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0</v>
      </c>
      <c r="H1593" s="3" t="str">
        <f t="shared" si="101"/>
        <v/>
      </c>
      <c r="I1593" s="2">
        <v>38.319009999999999</v>
      </c>
      <c r="J1593" s="3">
        <f t="shared" si="102"/>
        <v>-1</v>
      </c>
      <c r="K1593" s="2">
        <v>0</v>
      </c>
      <c r="L1593" s="2">
        <v>0</v>
      </c>
      <c r="M1593" s="3" t="str">
        <f t="shared" si="103"/>
        <v/>
      </c>
    </row>
    <row r="1594" spans="1:13" x14ac:dyDescent="0.2">
      <c r="A1594" s="1" t="s">
        <v>14</v>
      </c>
      <c r="B1594" s="1" t="s">
        <v>37</v>
      </c>
      <c r="C1594" s="2">
        <v>0</v>
      </c>
      <c r="D1594" s="2">
        <v>24.892189999999999</v>
      </c>
      <c r="E1594" s="3" t="str">
        <f t="shared" si="100"/>
        <v/>
      </c>
      <c r="F1594" s="2">
        <v>177.32478</v>
      </c>
      <c r="G1594" s="2">
        <v>30.462409999999998</v>
      </c>
      <c r="H1594" s="3">
        <f t="shared" si="101"/>
        <v>-0.82821120657812175</v>
      </c>
      <c r="I1594" s="2">
        <v>383.13495</v>
      </c>
      <c r="J1594" s="3">
        <f t="shared" si="102"/>
        <v>-0.92049169620260429</v>
      </c>
      <c r="K1594" s="2">
        <v>177.32478</v>
      </c>
      <c r="L1594" s="2">
        <v>30.462409999999998</v>
      </c>
      <c r="M1594" s="3">
        <f t="shared" si="103"/>
        <v>-0.82821120657812175</v>
      </c>
    </row>
    <row r="1595" spans="1:13" x14ac:dyDescent="0.2">
      <c r="A1595" s="1" t="s">
        <v>13</v>
      </c>
      <c r="B1595" s="1" t="s">
        <v>37</v>
      </c>
      <c r="C1595" s="2">
        <v>144</v>
      </c>
      <c r="D1595" s="2">
        <v>2.9898099999999999</v>
      </c>
      <c r="E1595" s="3">
        <f t="shared" si="100"/>
        <v>-0.97923743055555557</v>
      </c>
      <c r="F1595" s="2">
        <v>1978.0044399999999</v>
      </c>
      <c r="G1595" s="2">
        <v>75.959029999999998</v>
      </c>
      <c r="H1595" s="3">
        <f t="shared" si="101"/>
        <v>-0.96159814990101844</v>
      </c>
      <c r="I1595" s="2">
        <v>215.14309</v>
      </c>
      <c r="J1595" s="3">
        <f t="shared" si="102"/>
        <v>-0.64693716168155802</v>
      </c>
      <c r="K1595" s="2">
        <v>1978.0044399999999</v>
      </c>
      <c r="L1595" s="2">
        <v>75.959029999999998</v>
      </c>
      <c r="M1595" s="3">
        <f t="shared" si="103"/>
        <v>-0.96159814990101844</v>
      </c>
    </row>
    <row r="1596" spans="1:13" x14ac:dyDescent="0.2">
      <c r="A1596" s="1" t="s">
        <v>12</v>
      </c>
      <c r="B1596" s="1" t="s">
        <v>37</v>
      </c>
      <c r="C1596" s="2">
        <v>5.5239000000000003</v>
      </c>
      <c r="D1596" s="2">
        <v>20.662520000000001</v>
      </c>
      <c r="E1596" s="3">
        <f t="shared" si="100"/>
        <v>2.7405673527761181</v>
      </c>
      <c r="F1596" s="2">
        <v>758.04292999999996</v>
      </c>
      <c r="G1596" s="2">
        <v>837.61702000000002</v>
      </c>
      <c r="H1596" s="3">
        <f t="shared" si="101"/>
        <v>0.10497306531174955</v>
      </c>
      <c r="I1596" s="2">
        <v>592.95145000000002</v>
      </c>
      <c r="J1596" s="3">
        <f t="shared" si="102"/>
        <v>0.41262327632388796</v>
      </c>
      <c r="K1596" s="2">
        <v>758.04292999999996</v>
      </c>
      <c r="L1596" s="2">
        <v>837.61702000000002</v>
      </c>
      <c r="M1596" s="3">
        <f t="shared" si="103"/>
        <v>0.10497306531174955</v>
      </c>
    </row>
    <row r="1597" spans="1:13" x14ac:dyDescent="0.2">
      <c r="A1597" s="1" t="s">
        <v>11</v>
      </c>
      <c r="B1597" s="1" t="s">
        <v>37</v>
      </c>
      <c r="C1597" s="2">
        <v>0</v>
      </c>
      <c r="D1597" s="2">
        <v>0</v>
      </c>
      <c r="E1597" s="3" t="str">
        <f t="shared" si="100"/>
        <v/>
      </c>
      <c r="F1597" s="2">
        <v>723.78643</v>
      </c>
      <c r="G1597" s="2">
        <v>1715.9612</v>
      </c>
      <c r="H1597" s="3">
        <f t="shared" si="101"/>
        <v>1.3708115113459645</v>
      </c>
      <c r="I1597" s="2">
        <v>2400.9379100000001</v>
      </c>
      <c r="J1597" s="3">
        <f t="shared" si="102"/>
        <v>-0.28529547021896962</v>
      </c>
      <c r="K1597" s="2">
        <v>723.78643</v>
      </c>
      <c r="L1597" s="2">
        <v>1715.9612</v>
      </c>
      <c r="M1597" s="3">
        <f t="shared" si="103"/>
        <v>1.3708115113459645</v>
      </c>
    </row>
    <row r="1598" spans="1:13" x14ac:dyDescent="0.2">
      <c r="A1598" s="1" t="s">
        <v>10</v>
      </c>
      <c r="B1598" s="1" t="s">
        <v>37</v>
      </c>
      <c r="C1598" s="2">
        <v>0</v>
      </c>
      <c r="D1598" s="2">
        <v>53.371659999999999</v>
      </c>
      <c r="E1598" s="3" t="str">
        <f t="shared" si="100"/>
        <v/>
      </c>
      <c r="F1598" s="2">
        <v>975.84483999999998</v>
      </c>
      <c r="G1598" s="2">
        <v>1005.02255</v>
      </c>
      <c r="H1598" s="3">
        <f t="shared" si="101"/>
        <v>2.9899948028623058E-2</v>
      </c>
      <c r="I1598" s="2">
        <v>1844.35905</v>
      </c>
      <c r="J1598" s="3">
        <f t="shared" si="102"/>
        <v>-0.4550830273530525</v>
      </c>
      <c r="K1598" s="2">
        <v>975.84483999999998</v>
      </c>
      <c r="L1598" s="2">
        <v>1005.02255</v>
      </c>
      <c r="M1598" s="3">
        <f t="shared" si="103"/>
        <v>2.9899948028623058E-2</v>
      </c>
    </row>
    <row r="1599" spans="1:13" x14ac:dyDescent="0.2">
      <c r="A1599" s="1" t="s">
        <v>27</v>
      </c>
      <c r="B1599" s="1" t="s">
        <v>37</v>
      </c>
      <c r="C1599" s="2">
        <v>0</v>
      </c>
      <c r="D1599" s="2">
        <v>0</v>
      </c>
      <c r="E1599" s="3" t="str">
        <f t="shared" si="100"/>
        <v/>
      </c>
      <c r="F1599" s="2">
        <v>30.57424</v>
      </c>
      <c r="G1599" s="2">
        <v>0</v>
      </c>
      <c r="H1599" s="3">
        <f t="shared" si="101"/>
        <v>-1</v>
      </c>
      <c r="I1599" s="2">
        <v>205.51553999999999</v>
      </c>
      <c r="J1599" s="3">
        <f t="shared" si="102"/>
        <v>-1</v>
      </c>
      <c r="K1599" s="2">
        <v>30.57424</v>
      </c>
      <c r="L1599" s="2">
        <v>0</v>
      </c>
      <c r="M1599" s="3">
        <f t="shared" si="103"/>
        <v>-1</v>
      </c>
    </row>
    <row r="1600" spans="1:13" x14ac:dyDescent="0.2">
      <c r="A1600" s="1" t="s">
        <v>9</v>
      </c>
      <c r="B1600" s="1" t="s">
        <v>37</v>
      </c>
      <c r="C1600" s="2">
        <v>0</v>
      </c>
      <c r="D1600" s="2">
        <v>0</v>
      </c>
      <c r="E1600" s="3" t="str">
        <f t="shared" si="100"/>
        <v/>
      </c>
      <c r="F1600" s="2">
        <v>6.8766499999999997</v>
      </c>
      <c r="G1600" s="2">
        <v>11.79387</v>
      </c>
      <c r="H1600" s="3">
        <f t="shared" si="101"/>
        <v>0.71506038550747819</v>
      </c>
      <c r="I1600" s="2">
        <v>100.16133000000001</v>
      </c>
      <c r="J1600" s="3">
        <f t="shared" si="102"/>
        <v>-0.88225126403573118</v>
      </c>
      <c r="K1600" s="2">
        <v>6.8766499999999997</v>
      </c>
      <c r="L1600" s="2">
        <v>11.79387</v>
      </c>
      <c r="M1600" s="3">
        <f t="shared" si="103"/>
        <v>0.71506038550747819</v>
      </c>
    </row>
    <row r="1601" spans="1:13" x14ac:dyDescent="0.2">
      <c r="A1601" s="1" t="s">
        <v>8</v>
      </c>
      <c r="B1601" s="1" t="s">
        <v>37</v>
      </c>
      <c r="C1601" s="2">
        <v>8.31311</v>
      </c>
      <c r="D1601" s="2">
        <v>20.6</v>
      </c>
      <c r="E1601" s="3">
        <f t="shared" si="100"/>
        <v>1.4780136435100704</v>
      </c>
      <c r="F1601" s="2">
        <v>607.58605999999997</v>
      </c>
      <c r="G1601" s="2">
        <v>1372.2867799999999</v>
      </c>
      <c r="H1601" s="3">
        <f t="shared" si="101"/>
        <v>1.2585883224509793</v>
      </c>
      <c r="I1601" s="2">
        <v>1447.36843</v>
      </c>
      <c r="J1601" s="3">
        <f t="shared" si="102"/>
        <v>-5.187459422477525E-2</v>
      </c>
      <c r="K1601" s="2">
        <v>607.58605999999997</v>
      </c>
      <c r="L1601" s="2">
        <v>1372.2867799999999</v>
      </c>
      <c r="M1601" s="3">
        <f t="shared" si="103"/>
        <v>1.2585883224509793</v>
      </c>
    </row>
    <row r="1602" spans="1:13" x14ac:dyDescent="0.2">
      <c r="A1602" s="1" t="s">
        <v>7</v>
      </c>
      <c r="B1602" s="1" t="s">
        <v>37</v>
      </c>
      <c r="C1602" s="2">
        <v>0</v>
      </c>
      <c r="D1602" s="2">
        <v>2.2201499999999998</v>
      </c>
      <c r="E1602" s="3" t="str">
        <f t="shared" si="100"/>
        <v/>
      </c>
      <c r="F1602" s="2">
        <v>16.779890000000002</v>
      </c>
      <c r="G1602" s="2">
        <v>74.57978</v>
      </c>
      <c r="H1602" s="3">
        <f t="shared" si="101"/>
        <v>3.4445929025756419</v>
      </c>
      <c r="I1602" s="2">
        <v>101.72199999999999</v>
      </c>
      <c r="J1602" s="3">
        <f t="shared" si="102"/>
        <v>-0.26682743162737654</v>
      </c>
      <c r="K1602" s="2">
        <v>16.779890000000002</v>
      </c>
      <c r="L1602" s="2">
        <v>74.57978</v>
      </c>
      <c r="M1602" s="3">
        <f t="shared" si="103"/>
        <v>3.4445929025756419</v>
      </c>
    </row>
    <row r="1603" spans="1:13" x14ac:dyDescent="0.2">
      <c r="A1603" s="1" t="s">
        <v>6</v>
      </c>
      <c r="B1603" s="1" t="s">
        <v>37</v>
      </c>
      <c r="C1603" s="2">
        <v>55.578749999999999</v>
      </c>
      <c r="D1603" s="2">
        <v>0</v>
      </c>
      <c r="E1603" s="3">
        <f t="shared" si="100"/>
        <v>-1</v>
      </c>
      <c r="F1603" s="2">
        <v>2075.4823099999999</v>
      </c>
      <c r="G1603" s="2">
        <v>974.01424999999995</v>
      </c>
      <c r="H1603" s="3">
        <f t="shared" si="101"/>
        <v>-0.53070462450725486</v>
      </c>
      <c r="I1603" s="2">
        <v>1166.05332</v>
      </c>
      <c r="J1603" s="3">
        <f t="shared" si="102"/>
        <v>-0.16469149969917329</v>
      </c>
      <c r="K1603" s="2">
        <v>2075.4823099999999</v>
      </c>
      <c r="L1603" s="2">
        <v>974.01424999999995</v>
      </c>
      <c r="M1603" s="3">
        <f t="shared" si="103"/>
        <v>-0.53070462450725486</v>
      </c>
    </row>
    <row r="1604" spans="1:13" x14ac:dyDescent="0.2">
      <c r="A1604" s="1" t="s">
        <v>5</v>
      </c>
      <c r="B1604" s="1" t="s">
        <v>37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0</v>
      </c>
      <c r="H1604" s="3" t="str">
        <f t="shared" si="101"/>
        <v/>
      </c>
      <c r="I1604" s="2">
        <v>0</v>
      </c>
      <c r="J1604" s="3" t="str">
        <f t="shared" si="102"/>
        <v/>
      </c>
      <c r="K1604" s="2">
        <v>0</v>
      </c>
      <c r="L1604" s="2">
        <v>0</v>
      </c>
      <c r="M1604" s="3" t="str">
        <f t="shared" si="103"/>
        <v/>
      </c>
    </row>
    <row r="1605" spans="1:13" x14ac:dyDescent="0.2">
      <c r="A1605" s="1" t="s">
        <v>4</v>
      </c>
      <c r="B1605" s="1" t="s">
        <v>37</v>
      </c>
      <c r="C1605" s="2">
        <v>53.40887</v>
      </c>
      <c r="D1605" s="2">
        <v>0</v>
      </c>
      <c r="E1605" s="3">
        <f t="shared" si="100"/>
        <v>-1</v>
      </c>
      <c r="F1605" s="2">
        <v>359.39542</v>
      </c>
      <c r="G1605" s="2">
        <v>342.77485000000001</v>
      </c>
      <c r="H1605" s="3">
        <f t="shared" si="101"/>
        <v>-4.6245914875598593E-2</v>
      </c>
      <c r="I1605" s="2">
        <v>284.49101999999999</v>
      </c>
      <c r="J1605" s="3">
        <f t="shared" si="102"/>
        <v>0.20487054389273873</v>
      </c>
      <c r="K1605" s="2">
        <v>359.39542</v>
      </c>
      <c r="L1605" s="2">
        <v>342.77485000000001</v>
      </c>
      <c r="M1605" s="3">
        <f t="shared" si="103"/>
        <v>-4.6245914875598593E-2</v>
      </c>
    </row>
    <row r="1606" spans="1:13" x14ac:dyDescent="0.2">
      <c r="A1606" s="1" t="s">
        <v>3</v>
      </c>
      <c r="B1606" s="1" t="s">
        <v>37</v>
      </c>
      <c r="C1606" s="2">
        <v>0</v>
      </c>
      <c r="D1606" s="2">
        <v>0.72179000000000004</v>
      </c>
      <c r="E1606" s="3" t="str">
        <f t="shared" si="100"/>
        <v/>
      </c>
      <c r="F1606" s="2">
        <v>1.29681</v>
      </c>
      <c r="G1606" s="2">
        <v>0.72179000000000004</v>
      </c>
      <c r="H1606" s="3">
        <f t="shared" si="101"/>
        <v>-0.44341113964266154</v>
      </c>
      <c r="I1606" s="2">
        <v>0</v>
      </c>
      <c r="J1606" s="3" t="str">
        <f t="shared" si="102"/>
        <v/>
      </c>
      <c r="K1606" s="2">
        <v>1.29681</v>
      </c>
      <c r="L1606" s="2">
        <v>0.72179000000000004</v>
      </c>
      <c r="M1606" s="3">
        <f t="shared" si="103"/>
        <v>-0.44341113964266154</v>
      </c>
    </row>
    <row r="1607" spans="1:13" x14ac:dyDescent="0.2">
      <c r="A1607" s="1" t="s">
        <v>26</v>
      </c>
      <c r="B1607" s="1" t="s">
        <v>37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</v>
      </c>
      <c r="B1608" s="1" t="s">
        <v>37</v>
      </c>
      <c r="C1608" s="2">
        <v>0</v>
      </c>
      <c r="D1608" s="2">
        <v>2.77433</v>
      </c>
      <c r="E1608" s="3" t="str">
        <f t="shared" si="100"/>
        <v/>
      </c>
      <c r="F1608" s="2">
        <v>596.26603999999998</v>
      </c>
      <c r="G1608" s="2">
        <v>2694.5890100000001</v>
      </c>
      <c r="H1608" s="3">
        <f t="shared" si="101"/>
        <v>3.5191052805891818</v>
      </c>
      <c r="I1608" s="2">
        <v>8321.5566099999996</v>
      </c>
      <c r="J1608" s="3">
        <f t="shared" si="102"/>
        <v>-0.67619171072369832</v>
      </c>
      <c r="K1608" s="2">
        <v>596.26603999999998</v>
      </c>
      <c r="L1608" s="2">
        <v>2694.5890100000001</v>
      </c>
      <c r="M1608" s="3">
        <f t="shared" si="103"/>
        <v>3.5191052805891818</v>
      </c>
    </row>
    <row r="1609" spans="1:13" x14ac:dyDescent="0.2">
      <c r="A1609" s="1" t="s">
        <v>25</v>
      </c>
      <c r="B1609" s="1" t="s">
        <v>37</v>
      </c>
      <c r="C1609" s="2">
        <v>33.69688</v>
      </c>
      <c r="D1609" s="2">
        <v>206.77736999999999</v>
      </c>
      <c r="E1609" s="3">
        <f t="shared" si="100"/>
        <v>5.1363951202603921</v>
      </c>
      <c r="F1609" s="2">
        <v>1688.24389</v>
      </c>
      <c r="G1609" s="2">
        <v>2595.5580599999998</v>
      </c>
      <c r="H1609" s="3">
        <f t="shared" si="101"/>
        <v>0.53743074408520441</v>
      </c>
      <c r="I1609" s="2">
        <v>2819.6432199999999</v>
      </c>
      <c r="J1609" s="3">
        <f t="shared" si="102"/>
        <v>-7.9472877423123145E-2</v>
      </c>
      <c r="K1609" s="2">
        <v>1688.24389</v>
      </c>
      <c r="L1609" s="2">
        <v>2595.5580599999998</v>
      </c>
      <c r="M1609" s="3">
        <f t="shared" si="103"/>
        <v>0.53743074408520441</v>
      </c>
    </row>
    <row r="1610" spans="1:13" x14ac:dyDescent="0.2">
      <c r="A1610" s="1" t="s">
        <v>29</v>
      </c>
      <c r="B1610" s="1" t="s">
        <v>37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0</v>
      </c>
      <c r="M1610" s="3" t="str">
        <f t="shared" si="103"/>
        <v/>
      </c>
    </row>
    <row r="1611" spans="1:13" x14ac:dyDescent="0.2">
      <c r="A1611" s="6" t="s">
        <v>0</v>
      </c>
      <c r="B1611" s="6" t="s">
        <v>37</v>
      </c>
      <c r="C1611" s="5">
        <v>382.00882999999999</v>
      </c>
      <c r="D1611" s="5">
        <v>616.80444999999997</v>
      </c>
      <c r="E1611" s="4">
        <f t="shared" si="100"/>
        <v>0.61463401251745942</v>
      </c>
      <c r="F1611" s="5">
        <v>12974.704750000001</v>
      </c>
      <c r="G1611" s="5">
        <v>14631.7399</v>
      </c>
      <c r="H1611" s="4">
        <f t="shared" si="101"/>
        <v>0.12771274429192703</v>
      </c>
      <c r="I1611" s="5">
        <v>22731.810219999999</v>
      </c>
      <c r="J1611" s="4">
        <f t="shared" si="102"/>
        <v>-0.35633195251970562</v>
      </c>
      <c r="K1611" s="5">
        <v>12974.704750000001</v>
      </c>
      <c r="L1611" s="5">
        <v>14631.7399</v>
      </c>
      <c r="M1611" s="4">
        <f t="shared" si="103"/>
        <v>0.12771274429192703</v>
      </c>
    </row>
    <row r="1612" spans="1:13" x14ac:dyDescent="0.2">
      <c r="A1612" s="1" t="s">
        <v>22</v>
      </c>
      <c r="B1612" s="1" t="s">
        <v>36</v>
      </c>
      <c r="C1612" s="2">
        <v>17.623999999999999</v>
      </c>
      <c r="D1612" s="2">
        <v>0</v>
      </c>
      <c r="E1612" s="3">
        <f t="shared" si="100"/>
        <v>-1</v>
      </c>
      <c r="F1612" s="2">
        <v>10517.178540000001</v>
      </c>
      <c r="G1612" s="2">
        <v>6438.1832999999997</v>
      </c>
      <c r="H1612" s="3">
        <f t="shared" si="101"/>
        <v>-0.38784120897884855</v>
      </c>
      <c r="I1612" s="2">
        <v>8929.5477599999995</v>
      </c>
      <c r="J1612" s="3">
        <f t="shared" si="102"/>
        <v>-0.27900231086282923</v>
      </c>
      <c r="K1612" s="2">
        <v>10517.178540000001</v>
      </c>
      <c r="L1612" s="2">
        <v>6438.1832999999997</v>
      </c>
      <c r="M1612" s="3">
        <f t="shared" si="103"/>
        <v>-0.38784120897884855</v>
      </c>
    </row>
    <row r="1613" spans="1:13" x14ac:dyDescent="0.2">
      <c r="A1613" s="1" t="s">
        <v>21</v>
      </c>
      <c r="B1613" s="1" t="s">
        <v>36</v>
      </c>
      <c r="C1613" s="2">
        <v>0.13930000000000001</v>
      </c>
      <c r="D1613" s="2">
        <v>0</v>
      </c>
      <c r="E1613" s="3">
        <f t="shared" si="100"/>
        <v>-1</v>
      </c>
      <c r="F1613" s="2">
        <v>1314.38914</v>
      </c>
      <c r="G1613" s="2">
        <v>1070.54495</v>
      </c>
      <c r="H1613" s="3">
        <f t="shared" si="101"/>
        <v>-0.18551902368882933</v>
      </c>
      <c r="I1613" s="2">
        <v>1516.52766</v>
      </c>
      <c r="J1613" s="3">
        <f t="shared" si="102"/>
        <v>-0.29408148744217433</v>
      </c>
      <c r="K1613" s="2">
        <v>1314.38914</v>
      </c>
      <c r="L1613" s="2">
        <v>1070.54495</v>
      </c>
      <c r="M1613" s="3">
        <f t="shared" si="103"/>
        <v>-0.18551902368882933</v>
      </c>
    </row>
    <row r="1614" spans="1:13" x14ac:dyDescent="0.2">
      <c r="A1614" s="1" t="s">
        <v>20</v>
      </c>
      <c r="B1614" s="1" t="s">
        <v>36</v>
      </c>
      <c r="C1614" s="2">
        <v>0</v>
      </c>
      <c r="D1614" s="2">
        <v>2.9550000000000001</v>
      </c>
      <c r="E1614" s="3" t="str">
        <f t="shared" si="100"/>
        <v/>
      </c>
      <c r="F1614" s="2">
        <v>82.572940000000003</v>
      </c>
      <c r="G1614" s="2">
        <v>106.1</v>
      </c>
      <c r="H1614" s="3">
        <f t="shared" si="101"/>
        <v>0.28492457698611662</v>
      </c>
      <c r="I1614" s="2">
        <v>158.31287</v>
      </c>
      <c r="J1614" s="3">
        <f t="shared" si="102"/>
        <v>-0.32980811983258218</v>
      </c>
      <c r="K1614" s="2">
        <v>82.572940000000003</v>
      </c>
      <c r="L1614" s="2">
        <v>106.1</v>
      </c>
      <c r="M1614" s="3">
        <f t="shared" si="103"/>
        <v>0.28492457698611662</v>
      </c>
    </row>
    <row r="1615" spans="1:13" x14ac:dyDescent="0.2">
      <c r="A1615" s="1" t="s">
        <v>19</v>
      </c>
      <c r="B1615" s="1" t="s">
        <v>36</v>
      </c>
      <c r="C1615" s="2">
        <v>0</v>
      </c>
      <c r="D1615" s="2">
        <v>4.6185200000000002</v>
      </c>
      <c r="E1615" s="3" t="str">
        <f t="shared" ref="E1615:E1676" si="104">IF(C1615=0,"",(D1615/C1615-1))</f>
        <v/>
      </c>
      <c r="F1615" s="2">
        <v>337.15643</v>
      </c>
      <c r="G1615" s="2">
        <v>523.94920000000002</v>
      </c>
      <c r="H1615" s="3">
        <f t="shared" ref="H1615:H1676" si="105">IF(F1615=0,"",(G1615/F1615-1))</f>
        <v>0.55402404753188317</v>
      </c>
      <c r="I1615" s="2">
        <v>1037.6471100000001</v>
      </c>
      <c r="J1615" s="3">
        <f t="shared" ref="J1615:J1676" si="106">IF(I1615=0,"",(G1615/I1615-1))</f>
        <v>-0.49506031968806818</v>
      </c>
      <c r="K1615" s="2">
        <v>337.15643</v>
      </c>
      <c r="L1615" s="2">
        <v>523.94920000000002</v>
      </c>
      <c r="M1615" s="3">
        <f t="shared" ref="M1615:M1676" si="107">IF(K1615=0,"",(L1615/K1615-1))</f>
        <v>0.55402404753188317</v>
      </c>
    </row>
    <row r="1616" spans="1:13" x14ac:dyDescent="0.2">
      <c r="A1616" s="1" t="s">
        <v>18</v>
      </c>
      <c r="B1616" s="1" t="s">
        <v>36</v>
      </c>
      <c r="C1616" s="2">
        <v>0</v>
      </c>
      <c r="D1616" s="2">
        <v>0</v>
      </c>
      <c r="E1616" s="3" t="str">
        <f t="shared" si="104"/>
        <v/>
      </c>
      <c r="F1616" s="2">
        <v>3.9753799999999999</v>
      </c>
      <c r="G1616" s="2">
        <v>1.60955</v>
      </c>
      <c r="H1616" s="3">
        <f t="shared" si="105"/>
        <v>-0.59512046647112982</v>
      </c>
      <c r="I1616" s="2">
        <v>17.77178</v>
      </c>
      <c r="J1616" s="3">
        <f t="shared" si="106"/>
        <v>-0.90943225720777543</v>
      </c>
      <c r="K1616" s="2">
        <v>3.9753799999999999</v>
      </c>
      <c r="L1616" s="2">
        <v>1.60955</v>
      </c>
      <c r="M1616" s="3">
        <f t="shared" si="107"/>
        <v>-0.59512046647112982</v>
      </c>
    </row>
    <row r="1617" spans="1:13" x14ac:dyDescent="0.2">
      <c r="A1617" s="1" t="s">
        <v>17</v>
      </c>
      <c r="B1617" s="1" t="s">
        <v>36</v>
      </c>
      <c r="C1617" s="2">
        <v>0</v>
      </c>
      <c r="D1617" s="2">
        <v>0</v>
      </c>
      <c r="E1617" s="3" t="str">
        <f t="shared" si="104"/>
        <v/>
      </c>
      <c r="F1617" s="2">
        <v>202.91401999999999</v>
      </c>
      <c r="G1617" s="2">
        <v>222.77309</v>
      </c>
      <c r="H1617" s="3">
        <f t="shared" si="105"/>
        <v>9.7869383298403889E-2</v>
      </c>
      <c r="I1617" s="2">
        <v>251.56392</v>
      </c>
      <c r="J1617" s="3">
        <f t="shared" si="106"/>
        <v>-0.11444737385233938</v>
      </c>
      <c r="K1617" s="2">
        <v>202.91401999999999</v>
      </c>
      <c r="L1617" s="2">
        <v>222.77309</v>
      </c>
      <c r="M1617" s="3">
        <f t="shared" si="107"/>
        <v>9.7869383298403889E-2</v>
      </c>
    </row>
    <row r="1618" spans="1:13" x14ac:dyDescent="0.2">
      <c r="A1618" s="1" t="s">
        <v>16</v>
      </c>
      <c r="B1618" s="1" t="s">
        <v>36</v>
      </c>
      <c r="C1618" s="2">
        <v>0</v>
      </c>
      <c r="D1618" s="2">
        <v>0</v>
      </c>
      <c r="E1618" s="3" t="str">
        <f t="shared" si="104"/>
        <v/>
      </c>
      <c r="F1618" s="2">
        <v>0</v>
      </c>
      <c r="G1618" s="2">
        <v>11.66</v>
      </c>
      <c r="H1618" s="3" t="str">
        <f t="shared" si="105"/>
        <v/>
      </c>
      <c r="I1618" s="2">
        <v>8.4318000000000008</v>
      </c>
      <c r="J1618" s="3">
        <f t="shared" si="106"/>
        <v>0.38286012476576747</v>
      </c>
      <c r="K1618" s="2">
        <v>0</v>
      </c>
      <c r="L1618" s="2">
        <v>11.66</v>
      </c>
      <c r="M1618" s="3" t="str">
        <f t="shared" si="107"/>
        <v/>
      </c>
    </row>
    <row r="1619" spans="1:13" x14ac:dyDescent="0.2">
      <c r="A1619" s="1" t="s">
        <v>14</v>
      </c>
      <c r="B1619" s="1" t="s">
        <v>36</v>
      </c>
      <c r="C1619" s="2">
        <v>0</v>
      </c>
      <c r="D1619" s="2">
        <v>3.6523300000000001</v>
      </c>
      <c r="E1619" s="3" t="str">
        <f t="shared" si="104"/>
        <v/>
      </c>
      <c r="F1619" s="2">
        <v>4.5</v>
      </c>
      <c r="G1619" s="2">
        <v>222.55058</v>
      </c>
      <c r="H1619" s="3">
        <f t="shared" si="105"/>
        <v>48.455684444444444</v>
      </c>
      <c r="I1619" s="2">
        <v>308.77215999999999</v>
      </c>
      <c r="J1619" s="3">
        <f t="shared" si="106"/>
        <v>-0.27924013615735299</v>
      </c>
      <c r="K1619" s="2">
        <v>4.5</v>
      </c>
      <c r="L1619" s="2">
        <v>222.55058</v>
      </c>
      <c r="M1619" s="3">
        <f t="shared" si="107"/>
        <v>48.455684444444444</v>
      </c>
    </row>
    <row r="1620" spans="1:13" x14ac:dyDescent="0.2">
      <c r="A1620" s="1" t="s">
        <v>13</v>
      </c>
      <c r="B1620" s="1" t="s">
        <v>36</v>
      </c>
      <c r="C1620" s="2">
        <v>80.756879999999995</v>
      </c>
      <c r="D1620" s="2">
        <v>68.789339999999996</v>
      </c>
      <c r="E1620" s="3">
        <f t="shared" si="104"/>
        <v>-0.14819220356209895</v>
      </c>
      <c r="F1620" s="2">
        <v>6886.0459000000001</v>
      </c>
      <c r="G1620" s="2">
        <v>6960.36204</v>
      </c>
      <c r="H1620" s="3">
        <f t="shared" si="105"/>
        <v>1.0792280661388043E-2</v>
      </c>
      <c r="I1620" s="2">
        <v>9539.7561100000003</v>
      </c>
      <c r="J1620" s="3">
        <f t="shared" si="106"/>
        <v>-0.27038364925243363</v>
      </c>
      <c r="K1620" s="2">
        <v>6886.0459000000001</v>
      </c>
      <c r="L1620" s="2">
        <v>6960.36204</v>
      </c>
      <c r="M1620" s="3">
        <f t="shared" si="107"/>
        <v>1.0792280661388043E-2</v>
      </c>
    </row>
    <row r="1621" spans="1:13" x14ac:dyDescent="0.2">
      <c r="A1621" s="1" t="s">
        <v>12</v>
      </c>
      <c r="B1621" s="1" t="s">
        <v>36</v>
      </c>
      <c r="C1621" s="2">
        <v>1570.4365499999999</v>
      </c>
      <c r="D1621" s="2">
        <v>251.54077000000001</v>
      </c>
      <c r="E1621" s="3">
        <f t="shared" si="104"/>
        <v>-0.83982748618529035</v>
      </c>
      <c r="F1621" s="2">
        <v>12302.280510000001</v>
      </c>
      <c r="G1621" s="2">
        <v>10285.571459999999</v>
      </c>
      <c r="H1621" s="3">
        <f t="shared" si="105"/>
        <v>-0.16392969160154525</v>
      </c>
      <c r="I1621" s="2">
        <v>11730.16806</v>
      </c>
      <c r="J1621" s="3">
        <f t="shared" si="106"/>
        <v>-0.12315225089792969</v>
      </c>
      <c r="K1621" s="2">
        <v>12302.280510000001</v>
      </c>
      <c r="L1621" s="2">
        <v>10285.571459999999</v>
      </c>
      <c r="M1621" s="3">
        <f t="shared" si="107"/>
        <v>-0.16392969160154525</v>
      </c>
    </row>
    <row r="1622" spans="1:13" x14ac:dyDescent="0.2">
      <c r="A1622" s="1" t="s">
        <v>11</v>
      </c>
      <c r="B1622" s="1" t="s">
        <v>36</v>
      </c>
      <c r="C1622" s="2">
        <v>0</v>
      </c>
      <c r="D1622" s="2">
        <v>0</v>
      </c>
      <c r="E1622" s="3" t="str">
        <f t="shared" si="104"/>
        <v/>
      </c>
      <c r="F1622" s="2">
        <v>789.18137999999999</v>
      </c>
      <c r="G1622" s="2">
        <v>500.98271999999997</v>
      </c>
      <c r="H1622" s="3">
        <f t="shared" si="105"/>
        <v>-0.36518684716053496</v>
      </c>
      <c r="I1622" s="2">
        <v>84.120999999999995</v>
      </c>
      <c r="J1622" s="3">
        <f t="shared" si="106"/>
        <v>4.9555012422581761</v>
      </c>
      <c r="K1622" s="2">
        <v>789.18137999999999</v>
      </c>
      <c r="L1622" s="2">
        <v>500.98271999999997</v>
      </c>
      <c r="M1622" s="3">
        <f t="shared" si="107"/>
        <v>-0.36518684716053496</v>
      </c>
    </row>
    <row r="1623" spans="1:13" x14ac:dyDescent="0.2">
      <c r="A1623" s="1" t="s">
        <v>10</v>
      </c>
      <c r="B1623" s="1" t="s">
        <v>36</v>
      </c>
      <c r="C1623" s="2">
        <v>40.162199999999999</v>
      </c>
      <c r="D1623" s="2">
        <v>118.72725</v>
      </c>
      <c r="E1623" s="3">
        <f t="shared" si="104"/>
        <v>1.9561938838011863</v>
      </c>
      <c r="F1623" s="2">
        <v>872.75706000000002</v>
      </c>
      <c r="G1623" s="2">
        <v>903.99375999999995</v>
      </c>
      <c r="H1623" s="3">
        <f t="shared" si="105"/>
        <v>3.579083049754983E-2</v>
      </c>
      <c r="I1623" s="2">
        <v>1773.02079</v>
      </c>
      <c r="J1623" s="3">
        <f t="shared" si="106"/>
        <v>-0.4901392216613546</v>
      </c>
      <c r="K1623" s="2">
        <v>872.75706000000002</v>
      </c>
      <c r="L1623" s="2">
        <v>903.99375999999995</v>
      </c>
      <c r="M1623" s="3">
        <f t="shared" si="107"/>
        <v>3.579083049754983E-2</v>
      </c>
    </row>
    <row r="1624" spans="1:13" x14ac:dyDescent="0.2">
      <c r="A1624" s="1" t="s">
        <v>27</v>
      </c>
      <c r="B1624" s="1" t="s">
        <v>36</v>
      </c>
      <c r="C1624" s="2">
        <v>0</v>
      </c>
      <c r="D1624" s="2">
        <v>0</v>
      </c>
      <c r="E1624" s="3" t="str">
        <f t="shared" si="104"/>
        <v/>
      </c>
      <c r="F1624" s="2">
        <v>24.38185</v>
      </c>
      <c r="G1624" s="2">
        <v>0</v>
      </c>
      <c r="H1624" s="3">
        <f t="shared" si="105"/>
        <v>-1</v>
      </c>
      <c r="I1624" s="2">
        <v>0.38103999999999999</v>
      </c>
      <c r="J1624" s="3">
        <f t="shared" si="106"/>
        <v>-1</v>
      </c>
      <c r="K1624" s="2">
        <v>24.38185</v>
      </c>
      <c r="L1624" s="2">
        <v>0</v>
      </c>
      <c r="M1624" s="3">
        <f t="shared" si="107"/>
        <v>-1</v>
      </c>
    </row>
    <row r="1625" spans="1:13" x14ac:dyDescent="0.2">
      <c r="A1625" s="1" t="s">
        <v>9</v>
      </c>
      <c r="B1625" s="1" t="s">
        <v>36</v>
      </c>
      <c r="C1625" s="2">
        <v>8.37392</v>
      </c>
      <c r="D1625" s="2">
        <v>0</v>
      </c>
      <c r="E1625" s="3">
        <f t="shared" si="104"/>
        <v>-1</v>
      </c>
      <c r="F1625" s="2">
        <v>594.24391000000003</v>
      </c>
      <c r="G1625" s="2">
        <v>396.21192000000002</v>
      </c>
      <c r="H1625" s="3">
        <f t="shared" si="105"/>
        <v>-0.33325034832919032</v>
      </c>
      <c r="I1625" s="2">
        <v>601.36793999999998</v>
      </c>
      <c r="J1625" s="3">
        <f t="shared" si="106"/>
        <v>-0.34114891458962704</v>
      </c>
      <c r="K1625" s="2">
        <v>594.24391000000003</v>
      </c>
      <c r="L1625" s="2">
        <v>396.21192000000002</v>
      </c>
      <c r="M1625" s="3">
        <f t="shared" si="107"/>
        <v>-0.33325034832919032</v>
      </c>
    </row>
    <row r="1626" spans="1:13" x14ac:dyDescent="0.2">
      <c r="A1626" s="1" t="s">
        <v>8</v>
      </c>
      <c r="B1626" s="1" t="s">
        <v>36</v>
      </c>
      <c r="C1626" s="2">
        <v>0</v>
      </c>
      <c r="D1626" s="2">
        <v>0</v>
      </c>
      <c r="E1626" s="3" t="str">
        <f t="shared" si="104"/>
        <v/>
      </c>
      <c r="F1626" s="2">
        <v>252.107</v>
      </c>
      <c r="G1626" s="2">
        <v>41.801430000000003</v>
      </c>
      <c r="H1626" s="3">
        <f t="shared" si="105"/>
        <v>-0.834191712249164</v>
      </c>
      <c r="I1626" s="2">
        <v>64.698040000000006</v>
      </c>
      <c r="J1626" s="3">
        <f t="shared" si="106"/>
        <v>-0.35389959263062687</v>
      </c>
      <c r="K1626" s="2">
        <v>252.107</v>
      </c>
      <c r="L1626" s="2">
        <v>41.801430000000003</v>
      </c>
      <c r="M1626" s="3">
        <f t="shared" si="107"/>
        <v>-0.834191712249164</v>
      </c>
    </row>
    <row r="1627" spans="1:13" x14ac:dyDescent="0.2">
      <c r="A1627" s="1" t="s">
        <v>7</v>
      </c>
      <c r="B1627" s="1" t="s">
        <v>36</v>
      </c>
      <c r="C1627" s="2">
        <v>11.5885</v>
      </c>
      <c r="D1627" s="2">
        <v>7.3310399999999998</v>
      </c>
      <c r="E1627" s="3">
        <f t="shared" si="104"/>
        <v>-0.36738663330025456</v>
      </c>
      <c r="F1627" s="2">
        <v>232.70408</v>
      </c>
      <c r="G1627" s="2">
        <v>87.183710000000005</v>
      </c>
      <c r="H1627" s="3">
        <f t="shared" si="105"/>
        <v>-0.62534515939729118</v>
      </c>
      <c r="I1627" s="2">
        <v>186.44719000000001</v>
      </c>
      <c r="J1627" s="3">
        <f t="shared" si="106"/>
        <v>-0.53239461533316756</v>
      </c>
      <c r="K1627" s="2">
        <v>232.70408</v>
      </c>
      <c r="L1627" s="2">
        <v>87.183710000000005</v>
      </c>
      <c r="M1627" s="3">
        <f t="shared" si="107"/>
        <v>-0.62534515939729118</v>
      </c>
    </row>
    <row r="1628" spans="1:13" x14ac:dyDescent="0.2">
      <c r="A1628" s="1" t="s">
        <v>6</v>
      </c>
      <c r="B1628" s="1" t="s">
        <v>36</v>
      </c>
      <c r="C1628" s="2">
        <v>138.46312</v>
      </c>
      <c r="D1628" s="2">
        <v>87.396479999999997</v>
      </c>
      <c r="E1628" s="3">
        <f t="shared" si="104"/>
        <v>-0.36881040958776612</v>
      </c>
      <c r="F1628" s="2">
        <v>1907.56872</v>
      </c>
      <c r="G1628" s="2">
        <v>3462.1856899999998</v>
      </c>
      <c r="H1628" s="3">
        <f t="shared" si="105"/>
        <v>0.81497298299166898</v>
      </c>
      <c r="I1628" s="2">
        <v>2364.4998799999998</v>
      </c>
      <c r="J1628" s="3">
        <f t="shared" si="106"/>
        <v>0.46423593390074513</v>
      </c>
      <c r="K1628" s="2">
        <v>1907.56872</v>
      </c>
      <c r="L1628" s="2">
        <v>3462.1856899999998</v>
      </c>
      <c r="M1628" s="3">
        <f t="shared" si="107"/>
        <v>0.81497298299166898</v>
      </c>
    </row>
    <row r="1629" spans="1:13" x14ac:dyDescent="0.2">
      <c r="A1629" s="1" t="s">
        <v>5</v>
      </c>
      <c r="B1629" s="1" t="s">
        <v>36</v>
      </c>
      <c r="C1629" s="2">
        <v>0</v>
      </c>
      <c r="D1629" s="2">
        <v>0.49769999999999998</v>
      </c>
      <c r="E1629" s="3" t="str">
        <f t="shared" si="104"/>
        <v/>
      </c>
      <c r="F1629" s="2">
        <v>0</v>
      </c>
      <c r="G1629" s="2">
        <v>5.2953799999999998</v>
      </c>
      <c r="H1629" s="3" t="str">
        <f t="shared" si="105"/>
        <v/>
      </c>
      <c r="I1629" s="2">
        <v>11.45457</v>
      </c>
      <c r="J1629" s="3">
        <f t="shared" si="106"/>
        <v>-0.5377059112651108</v>
      </c>
      <c r="K1629" s="2">
        <v>0</v>
      </c>
      <c r="L1629" s="2">
        <v>5.2953799999999998</v>
      </c>
      <c r="M1629" s="3" t="str">
        <f t="shared" si="107"/>
        <v/>
      </c>
    </row>
    <row r="1630" spans="1:13" x14ac:dyDescent="0.2">
      <c r="A1630" s="1" t="s">
        <v>4</v>
      </c>
      <c r="B1630" s="1" t="s">
        <v>36</v>
      </c>
      <c r="C1630" s="2">
        <v>0</v>
      </c>
      <c r="D1630" s="2">
        <v>0</v>
      </c>
      <c r="E1630" s="3" t="str">
        <f t="shared" si="104"/>
        <v/>
      </c>
      <c r="F1630" s="2">
        <v>1390.45371</v>
      </c>
      <c r="G1630" s="2">
        <v>168.26151999999999</v>
      </c>
      <c r="H1630" s="3">
        <f t="shared" si="105"/>
        <v>-0.87898804628310856</v>
      </c>
      <c r="I1630" s="2">
        <v>181.00011000000001</v>
      </c>
      <c r="J1630" s="3">
        <f t="shared" si="106"/>
        <v>-7.0378907504531463E-2</v>
      </c>
      <c r="K1630" s="2">
        <v>1390.45371</v>
      </c>
      <c r="L1630" s="2">
        <v>168.26151999999999</v>
      </c>
      <c r="M1630" s="3">
        <f t="shared" si="107"/>
        <v>-0.87898804628310856</v>
      </c>
    </row>
    <row r="1631" spans="1:13" x14ac:dyDescent="0.2">
      <c r="A1631" s="1" t="s">
        <v>3</v>
      </c>
      <c r="B1631" s="1" t="s">
        <v>36</v>
      </c>
      <c r="C1631" s="2">
        <v>29.623999999999999</v>
      </c>
      <c r="D1631" s="2">
        <v>41.91319</v>
      </c>
      <c r="E1631" s="3">
        <f t="shared" si="104"/>
        <v>0.41483898190656232</v>
      </c>
      <c r="F1631" s="2">
        <v>477.31772999999998</v>
      </c>
      <c r="G1631" s="2">
        <v>744.28558999999996</v>
      </c>
      <c r="H1631" s="3">
        <f t="shared" si="105"/>
        <v>0.55930849247942249</v>
      </c>
      <c r="I1631" s="2">
        <v>518.90647999999999</v>
      </c>
      <c r="J1631" s="3">
        <f t="shared" si="106"/>
        <v>0.43433473792811372</v>
      </c>
      <c r="K1631" s="2">
        <v>477.31772999999998</v>
      </c>
      <c r="L1631" s="2">
        <v>744.28558999999996</v>
      </c>
      <c r="M1631" s="3">
        <f t="shared" si="107"/>
        <v>0.55930849247942249</v>
      </c>
    </row>
    <row r="1632" spans="1:13" x14ac:dyDescent="0.2">
      <c r="A1632" s="1" t="s">
        <v>26</v>
      </c>
      <c r="B1632" s="1" t="s">
        <v>36</v>
      </c>
      <c r="C1632" s="2">
        <v>0</v>
      </c>
      <c r="D1632" s="2">
        <v>0</v>
      </c>
      <c r="E1632" s="3" t="str">
        <f t="shared" si="104"/>
        <v/>
      </c>
      <c r="F1632" s="2">
        <v>0</v>
      </c>
      <c r="G1632" s="2">
        <v>0</v>
      </c>
      <c r="H1632" s="3" t="str">
        <f t="shared" si="105"/>
        <v/>
      </c>
      <c r="I1632" s="2">
        <v>0</v>
      </c>
      <c r="J1632" s="3" t="str">
        <f t="shared" si="106"/>
        <v/>
      </c>
      <c r="K1632" s="2">
        <v>0</v>
      </c>
      <c r="L1632" s="2">
        <v>0</v>
      </c>
      <c r="M1632" s="3" t="str">
        <f t="shared" si="107"/>
        <v/>
      </c>
    </row>
    <row r="1633" spans="1:13" x14ac:dyDescent="0.2">
      <c r="A1633" s="1" t="s">
        <v>2</v>
      </c>
      <c r="B1633" s="1" t="s">
        <v>36</v>
      </c>
      <c r="C1633" s="2">
        <v>0</v>
      </c>
      <c r="D1633" s="2">
        <v>0</v>
      </c>
      <c r="E1633" s="3" t="str">
        <f t="shared" si="104"/>
        <v/>
      </c>
      <c r="F1633" s="2">
        <v>16.5884</v>
      </c>
      <c r="G1633" s="2">
        <v>712.13782000000003</v>
      </c>
      <c r="H1633" s="3">
        <f t="shared" si="105"/>
        <v>41.929867859468061</v>
      </c>
      <c r="I1633" s="2">
        <v>676.91475000000003</v>
      </c>
      <c r="J1633" s="3">
        <f t="shared" si="106"/>
        <v>5.2034720768014076E-2</v>
      </c>
      <c r="K1633" s="2">
        <v>16.5884</v>
      </c>
      <c r="L1633" s="2">
        <v>712.13782000000003</v>
      </c>
      <c r="M1633" s="3">
        <f t="shared" si="107"/>
        <v>41.929867859468061</v>
      </c>
    </row>
    <row r="1634" spans="1:13" x14ac:dyDescent="0.2">
      <c r="A1634" s="1" t="s">
        <v>25</v>
      </c>
      <c r="B1634" s="1" t="s">
        <v>36</v>
      </c>
      <c r="C1634" s="2">
        <v>39.274999999999999</v>
      </c>
      <c r="D1634" s="2">
        <v>609.47635000000002</v>
      </c>
      <c r="E1634" s="3">
        <f t="shared" si="104"/>
        <v>14.518175684277532</v>
      </c>
      <c r="F1634" s="2">
        <v>5064.5053099999996</v>
      </c>
      <c r="G1634" s="2">
        <v>5676.6434799999997</v>
      </c>
      <c r="H1634" s="3">
        <f t="shared" si="105"/>
        <v>0.12086830450968566</v>
      </c>
      <c r="I1634" s="2">
        <v>5991.8313600000001</v>
      </c>
      <c r="J1634" s="3">
        <f t="shared" si="106"/>
        <v>-5.2602929065079795E-2</v>
      </c>
      <c r="K1634" s="2">
        <v>5064.5053099999996</v>
      </c>
      <c r="L1634" s="2">
        <v>5676.6434799999997</v>
      </c>
      <c r="M1634" s="3">
        <f t="shared" si="107"/>
        <v>0.12086830450968566</v>
      </c>
    </row>
    <row r="1635" spans="1:13" x14ac:dyDescent="0.2">
      <c r="A1635" s="1" t="s">
        <v>29</v>
      </c>
      <c r="B1635" s="1" t="s">
        <v>36</v>
      </c>
      <c r="C1635" s="2">
        <v>0</v>
      </c>
      <c r="D1635" s="2">
        <v>0</v>
      </c>
      <c r="E1635" s="3" t="str">
        <f t="shared" si="104"/>
        <v/>
      </c>
      <c r="F1635" s="2">
        <v>33.947409999999998</v>
      </c>
      <c r="G1635" s="2">
        <v>0</v>
      </c>
      <c r="H1635" s="3">
        <f t="shared" si="105"/>
        <v>-1</v>
      </c>
      <c r="I1635" s="2">
        <v>39.73368</v>
      </c>
      <c r="J1635" s="3">
        <f t="shared" si="106"/>
        <v>-1</v>
      </c>
      <c r="K1635" s="2">
        <v>33.947409999999998</v>
      </c>
      <c r="L1635" s="2">
        <v>0</v>
      </c>
      <c r="M1635" s="3">
        <f t="shared" si="107"/>
        <v>-1</v>
      </c>
    </row>
    <row r="1636" spans="1:13" x14ac:dyDescent="0.2">
      <c r="A1636" s="6" t="s">
        <v>0</v>
      </c>
      <c r="B1636" s="6" t="s">
        <v>36</v>
      </c>
      <c r="C1636" s="5">
        <v>1936.4434699999999</v>
      </c>
      <c r="D1636" s="5">
        <v>1196.89797</v>
      </c>
      <c r="E1636" s="4">
        <f t="shared" si="104"/>
        <v>-0.38190916050856882</v>
      </c>
      <c r="F1636" s="5">
        <v>43306.769419999997</v>
      </c>
      <c r="G1636" s="5">
        <v>38542.287190000003</v>
      </c>
      <c r="H1636" s="4">
        <f t="shared" si="105"/>
        <v>-0.11001703183612799</v>
      </c>
      <c r="I1636" s="5">
        <v>45992.876060000002</v>
      </c>
      <c r="J1636" s="4">
        <f t="shared" si="106"/>
        <v>-0.16199441105358003</v>
      </c>
      <c r="K1636" s="5">
        <v>43306.769419999997</v>
      </c>
      <c r="L1636" s="5">
        <v>38542.287190000003</v>
      </c>
      <c r="M1636" s="4">
        <f t="shared" si="107"/>
        <v>-0.11001703183612799</v>
      </c>
    </row>
    <row r="1637" spans="1:13" x14ac:dyDescent="0.2">
      <c r="A1637" s="1" t="s">
        <v>22</v>
      </c>
      <c r="B1637" s="1" t="s">
        <v>35</v>
      </c>
      <c r="C1637" s="2">
        <v>2.1443500000000002</v>
      </c>
      <c r="D1637" s="2">
        <v>3.0428799999999998</v>
      </c>
      <c r="E1637" s="3">
        <f t="shared" si="104"/>
        <v>0.41902208128337226</v>
      </c>
      <c r="F1637" s="2">
        <v>646.84882000000005</v>
      </c>
      <c r="G1637" s="2">
        <v>439.52060999999998</v>
      </c>
      <c r="H1637" s="3">
        <f t="shared" si="105"/>
        <v>-0.32052034971633725</v>
      </c>
      <c r="I1637" s="2">
        <v>965.04150000000004</v>
      </c>
      <c r="J1637" s="3">
        <f t="shared" si="106"/>
        <v>-0.54455781435306161</v>
      </c>
      <c r="K1637" s="2">
        <v>646.84882000000005</v>
      </c>
      <c r="L1637" s="2">
        <v>439.52060999999998</v>
      </c>
      <c r="M1637" s="3">
        <f t="shared" si="107"/>
        <v>-0.32052034971633725</v>
      </c>
    </row>
    <row r="1638" spans="1:13" x14ac:dyDescent="0.2">
      <c r="A1638" s="1" t="s">
        <v>21</v>
      </c>
      <c r="B1638" s="1" t="s">
        <v>35</v>
      </c>
      <c r="C1638" s="2">
        <v>16.506620000000002</v>
      </c>
      <c r="D1638" s="2">
        <v>23.631720000000001</v>
      </c>
      <c r="E1638" s="3">
        <f t="shared" si="104"/>
        <v>0.43165105878732279</v>
      </c>
      <c r="F1638" s="2">
        <v>873.49765000000002</v>
      </c>
      <c r="G1638" s="2">
        <v>1599.97264</v>
      </c>
      <c r="H1638" s="3">
        <f t="shared" si="105"/>
        <v>0.83168511100172959</v>
      </c>
      <c r="I1638" s="2">
        <v>1591.29411</v>
      </c>
      <c r="J1638" s="3">
        <f t="shared" si="106"/>
        <v>5.4537561255725286E-3</v>
      </c>
      <c r="K1638" s="2">
        <v>873.49765000000002</v>
      </c>
      <c r="L1638" s="2">
        <v>1599.97264</v>
      </c>
      <c r="M1638" s="3">
        <f t="shared" si="107"/>
        <v>0.83168511100172959</v>
      </c>
    </row>
    <row r="1639" spans="1:13" x14ac:dyDescent="0.2">
      <c r="A1639" s="1" t="s">
        <v>20</v>
      </c>
      <c r="B1639" s="1" t="s">
        <v>35</v>
      </c>
      <c r="C1639" s="2">
        <v>93.875010000000003</v>
      </c>
      <c r="D1639" s="2">
        <v>413.86498999999998</v>
      </c>
      <c r="E1639" s="3">
        <f t="shared" si="104"/>
        <v>3.4086811814986753</v>
      </c>
      <c r="F1639" s="2">
        <v>3542.20516</v>
      </c>
      <c r="G1639" s="2">
        <v>6999.5301600000003</v>
      </c>
      <c r="H1639" s="3">
        <f t="shared" si="105"/>
        <v>0.97603748056196737</v>
      </c>
      <c r="I1639" s="2">
        <v>5905.8341600000003</v>
      </c>
      <c r="J1639" s="3">
        <f t="shared" si="106"/>
        <v>0.1851890808935277</v>
      </c>
      <c r="K1639" s="2">
        <v>3542.20516</v>
      </c>
      <c r="L1639" s="2">
        <v>6999.5301600000003</v>
      </c>
      <c r="M1639" s="3">
        <f t="shared" si="107"/>
        <v>0.97603748056196737</v>
      </c>
    </row>
    <row r="1640" spans="1:13" x14ac:dyDescent="0.2">
      <c r="A1640" s="1" t="s">
        <v>19</v>
      </c>
      <c r="B1640" s="1" t="s">
        <v>35</v>
      </c>
      <c r="C1640" s="2">
        <v>30.66188</v>
      </c>
      <c r="D1640" s="2">
        <v>12.89739</v>
      </c>
      <c r="E1640" s="3">
        <f t="shared" si="104"/>
        <v>-0.57936727950145261</v>
      </c>
      <c r="F1640" s="2">
        <v>769.85834999999997</v>
      </c>
      <c r="G1640" s="2">
        <v>1489.1316400000001</v>
      </c>
      <c r="H1640" s="3">
        <f t="shared" si="105"/>
        <v>0.93429302936053116</v>
      </c>
      <c r="I1640" s="2">
        <v>2135.7768000000001</v>
      </c>
      <c r="J1640" s="3">
        <f t="shared" si="106"/>
        <v>-0.30276813569657657</v>
      </c>
      <c r="K1640" s="2">
        <v>769.85834999999997</v>
      </c>
      <c r="L1640" s="2">
        <v>1489.1316400000001</v>
      </c>
      <c r="M1640" s="3">
        <f t="shared" si="107"/>
        <v>0.93429302936053116</v>
      </c>
    </row>
    <row r="1641" spans="1:13" x14ac:dyDescent="0.2">
      <c r="A1641" s="1" t="s">
        <v>18</v>
      </c>
      <c r="B1641" s="1" t="s">
        <v>35</v>
      </c>
      <c r="C1641" s="2">
        <v>10.812889999999999</v>
      </c>
      <c r="D1641" s="2">
        <v>0</v>
      </c>
      <c r="E1641" s="3">
        <f t="shared" si="104"/>
        <v>-1</v>
      </c>
      <c r="F1641" s="2">
        <v>24.2881</v>
      </c>
      <c r="G1641" s="2">
        <v>1.1107</v>
      </c>
      <c r="H1641" s="3">
        <f t="shared" si="105"/>
        <v>-0.95426978643862637</v>
      </c>
      <c r="I1641" s="2">
        <v>0.03</v>
      </c>
      <c r="J1641" s="3">
        <f t="shared" si="106"/>
        <v>36.023333333333333</v>
      </c>
      <c r="K1641" s="2">
        <v>24.2881</v>
      </c>
      <c r="L1641" s="2">
        <v>1.1107</v>
      </c>
      <c r="M1641" s="3">
        <f t="shared" si="107"/>
        <v>-0.95426978643862637</v>
      </c>
    </row>
    <row r="1642" spans="1:13" x14ac:dyDescent="0.2">
      <c r="A1642" s="1" t="s">
        <v>17</v>
      </c>
      <c r="B1642" s="1" t="s">
        <v>35</v>
      </c>
      <c r="C1642" s="2">
        <v>448.95738</v>
      </c>
      <c r="D1642" s="2">
        <v>492.11200000000002</v>
      </c>
      <c r="E1642" s="3">
        <f t="shared" si="104"/>
        <v>9.6121863505172822E-2</v>
      </c>
      <c r="F1642" s="2">
        <v>7541.5405899999996</v>
      </c>
      <c r="G1642" s="2">
        <v>8322.8032299999995</v>
      </c>
      <c r="H1642" s="3">
        <f t="shared" si="105"/>
        <v>0.10359456806954603</v>
      </c>
      <c r="I1642" s="2">
        <v>9374.0037900000007</v>
      </c>
      <c r="J1642" s="3">
        <f t="shared" si="106"/>
        <v>-0.11213997599631875</v>
      </c>
      <c r="K1642" s="2">
        <v>7541.5405899999996</v>
      </c>
      <c r="L1642" s="2">
        <v>8322.8032299999995</v>
      </c>
      <c r="M1642" s="3">
        <f t="shared" si="107"/>
        <v>0.10359456806954603</v>
      </c>
    </row>
    <row r="1643" spans="1:13" x14ac:dyDescent="0.2">
      <c r="A1643" s="1" t="s">
        <v>16</v>
      </c>
      <c r="B1643" s="1" t="s">
        <v>35</v>
      </c>
      <c r="C1643" s="2">
        <v>0</v>
      </c>
      <c r="D1643" s="2">
        <v>0</v>
      </c>
      <c r="E1643" s="3" t="str">
        <f t="shared" si="104"/>
        <v/>
      </c>
      <c r="F1643" s="2">
        <v>0</v>
      </c>
      <c r="G1643" s="2">
        <v>0</v>
      </c>
      <c r="H1643" s="3" t="str">
        <f t="shared" si="105"/>
        <v/>
      </c>
      <c r="I1643" s="2">
        <v>0</v>
      </c>
      <c r="J1643" s="3" t="str">
        <f t="shared" si="106"/>
        <v/>
      </c>
      <c r="K1643" s="2">
        <v>0</v>
      </c>
      <c r="L1643" s="2">
        <v>0</v>
      </c>
      <c r="M1643" s="3" t="str">
        <f t="shared" si="107"/>
        <v/>
      </c>
    </row>
    <row r="1644" spans="1:13" x14ac:dyDescent="0.2">
      <c r="A1644" s="1" t="s">
        <v>15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0</v>
      </c>
      <c r="H1644" s="3" t="str">
        <f t="shared" si="105"/>
        <v/>
      </c>
      <c r="I1644" s="2">
        <v>0</v>
      </c>
      <c r="J1644" s="3" t="str">
        <f t="shared" si="106"/>
        <v/>
      </c>
      <c r="K1644" s="2">
        <v>0</v>
      </c>
      <c r="L1644" s="2">
        <v>0</v>
      </c>
      <c r="M1644" s="3" t="str">
        <f t="shared" si="107"/>
        <v/>
      </c>
    </row>
    <row r="1645" spans="1:13" x14ac:dyDescent="0.2">
      <c r="A1645" s="1" t="s">
        <v>14</v>
      </c>
      <c r="B1645" s="1" t="s">
        <v>35</v>
      </c>
      <c r="C1645" s="2">
        <v>0</v>
      </c>
      <c r="D1645" s="2">
        <v>0</v>
      </c>
      <c r="E1645" s="3" t="str">
        <f t="shared" si="104"/>
        <v/>
      </c>
      <c r="F1645" s="2">
        <v>202.88539</v>
      </c>
      <c r="G1645" s="2">
        <v>223.44013000000001</v>
      </c>
      <c r="H1645" s="3">
        <f t="shared" si="105"/>
        <v>0.10131207574877621</v>
      </c>
      <c r="I1645" s="2">
        <v>157.97031999999999</v>
      </c>
      <c r="J1645" s="3">
        <f t="shared" si="106"/>
        <v>0.4144437385453168</v>
      </c>
      <c r="K1645" s="2">
        <v>202.88539</v>
      </c>
      <c r="L1645" s="2">
        <v>223.44013000000001</v>
      </c>
      <c r="M1645" s="3">
        <f t="shared" si="107"/>
        <v>0.10131207574877621</v>
      </c>
    </row>
    <row r="1646" spans="1:13" x14ac:dyDescent="0.2">
      <c r="A1646" s="1" t="s">
        <v>13</v>
      </c>
      <c r="B1646" s="1" t="s">
        <v>35</v>
      </c>
      <c r="C1646" s="2">
        <v>162.77698000000001</v>
      </c>
      <c r="D1646" s="2">
        <v>398.72653000000003</v>
      </c>
      <c r="E1646" s="3">
        <f t="shared" si="104"/>
        <v>1.4495265239593462</v>
      </c>
      <c r="F1646" s="2">
        <v>11897.26952</v>
      </c>
      <c r="G1646" s="2">
        <v>13298.14076</v>
      </c>
      <c r="H1646" s="3">
        <f t="shared" si="105"/>
        <v>0.11774728963188186</v>
      </c>
      <c r="I1646" s="2">
        <v>15076.945110000001</v>
      </c>
      <c r="J1646" s="3">
        <f t="shared" si="106"/>
        <v>-0.11798174875759038</v>
      </c>
      <c r="K1646" s="2">
        <v>11897.26952</v>
      </c>
      <c r="L1646" s="2">
        <v>13298.14076</v>
      </c>
      <c r="M1646" s="3">
        <f t="shared" si="107"/>
        <v>0.11774728963188186</v>
      </c>
    </row>
    <row r="1647" spans="1:13" x14ac:dyDescent="0.2">
      <c r="A1647" s="1" t="s">
        <v>12</v>
      </c>
      <c r="B1647" s="1" t="s">
        <v>35</v>
      </c>
      <c r="C1647" s="2">
        <v>0</v>
      </c>
      <c r="D1647" s="2">
        <v>0</v>
      </c>
      <c r="E1647" s="3" t="str">
        <f t="shared" si="104"/>
        <v/>
      </c>
      <c r="F1647" s="2">
        <v>492.42813000000001</v>
      </c>
      <c r="G1647" s="2">
        <v>312.51533000000001</v>
      </c>
      <c r="H1647" s="3">
        <f t="shared" si="105"/>
        <v>-0.36535849404054155</v>
      </c>
      <c r="I1647" s="2">
        <v>525.71928000000003</v>
      </c>
      <c r="J1647" s="3">
        <f t="shared" si="106"/>
        <v>-0.40554713915000418</v>
      </c>
      <c r="K1647" s="2">
        <v>492.42813000000001</v>
      </c>
      <c r="L1647" s="2">
        <v>312.51533000000001</v>
      </c>
      <c r="M1647" s="3">
        <f t="shared" si="107"/>
        <v>-0.36535849404054155</v>
      </c>
    </row>
    <row r="1648" spans="1:13" x14ac:dyDescent="0.2">
      <c r="A1648" s="1" t="s">
        <v>11</v>
      </c>
      <c r="B1648" s="1" t="s">
        <v>35</v>
      </c>
      <c r="C1648" s="2">
        <v>4.0876200000000003</v>
      </c>
      <c r="D1648" s="2">
        <v>326.89861000000002</v>
      </c>
      <c r="E1648" s="3">
        <f t="shared" si="104"/>
        <v>78.972847280324487</v>
      </c>
      <c r="F1648" s="2">
        <v>2495.6397200000001</v>
      </c>
      <c r="G1648" s="2">
        <v>2920.0593899999999</v>
      </c>
      <c r="H1648" s="3">
        <f t="shared" si="105"/>
        <v>0.17006447949946857</v>
      </c>
      <c r="I1648" s="2">
        <v>3031.4073899999999</v>
      </c>
      <c r="J1648" s="3">
        <f t="shared" si="106"/>
        <v>-3.6731453636787537E-2</v>
      </c>
      <c r="K1648" s="2">
        <v>2495.6397200000001</v>
      </c>
      <c r="L1648" s="2">
        <v>2920.0593899999999</v>
      </c>
      <c r="M1648" s="3">
        <f t="shared" si="107"/>
        <v>0.17006447949946857</v>
      </c>
    </row>
    <row r="1649" spans="1:13" x14ac:dyDescent="0.2">
      <c r="A1649" s="1" t="s">
        <v>10</v>
      </c>
      <c r="B1649" s="1" t="s">
        <v>35</v>
      </c>
      <c r="C1649" s="2">
        <v>436.27062000000001</v>
      </c>
      <c r="D1649" s="2">
        <v>810.91497000000004</v>
      </c>
      <c r="E1649" s="3">
        <f t="shared" si="104"/>
        <v>0.85874302055912</v>
      </c>
      <c r="F1649" s="2">
        <v>8795.2971400000006</v>
      </c>
      <c r="G1649" s="2">
        <v>11063.28341</v>
      </c>
      <c r="H1649" s="3">
        <f t="shared" si="105"/>
        <v>0.25786351886685654</v>
      </c>
      <c r="I1649" s="2">
        <v>10923.334699999999</v>
      </c>
      <c r="J1649" s="3">
        <f t="shared" si="106"/>
        <v>1.2811903493170407E-2</v>
      </c>
      <c r="K1649" s="2">
        <v>8795.2971400000006</v>
      </c>
      <c r="L1649" s="2">
        <v>11063.28341</v>
      </c>
      <c r="M1649" s="3">
        <f t="shared" si="107"/>
        <v>0.25786351886685654</v>
      </c>
    </row>
    <row r="1650" spans="1:13" x14ac:dyDescent="0.2">
      <c r="A1650" s="1" t="s">
        <v>27</v>
      </c>
      <c r="B1650" s="1" t="s">
        <v>35</v>
      </c>
      <c r="C1650" s="2">
        <v>0</v>
      </c>
      <c r="D1650" s="2">
        <v>0</v>
      </c>
      <c r="E1650" s="3" t="str">
        <f t="shared" si="104"/>
        <v/>
      </c>
      <c r="F1650" s="2">
        <v>0</v>
      </c>
      <c r="G1650" s="2">
        <v>0</v>
      </c>
      <c r="H1650" s="3" t="str">
        <f t="shared" si="105"/>
        <v/>
      </c>
      <c r="I1650" s="2">
        <v>0</v>
      </c>
      <c r="J1650" s="3" t="str">
        <f t="shared" si="106"/>
        <v/>
      </c>
      <c r="K1650" s="2">
        <v>0</v>
      </c>
      <c r="L1650" s="2">
        <v>0</v>
      </c>
      <c r="M1650" s="3" t="str">
        <f t="shared" si="107"/>
        <v/>
      </c>
    </row>
    <row r="1651" spans="1:13" x14ac:dyDescent="0.2">
      <c r="A1651" s="1" t="s">
        <v>9</v>
      </c>
      <c r="B1651" s="1" t="s">
        <v>35</v>
      </c>
      <c r="C1651" s="2">
        <v>0</v>
      </c>
      <c r="D1651" s="2">
        <v>26.080269999999999</v>
      </c>
      <c r="E1651" s="3" t="str">
        <f t="shared" si="104"/>
        <v/>
      </c>
      <c r="F1651" s="2">
        <v>678.35752000000002</v>
      </c>
      <c r="G1651" s="2">
        <v>1065.06458</v>
      </c>
      <c r="H1651" s="3">
        <f t="shared" si="105"/>
        <v>0.57006379173035482</v>
      </c>
      <c r="I1651" s="2">
        <v>948.4434</v>
      </c>
      <c r="J1651" s="3">
        <f t="shared" si="106"/>
        <v>0.12296061103909839</v>
      </c>
      <c r="K1651" s="2">
        <v>678.35752000000002</v>
      </c>
      <c r="L1651" s="2">
        <v>1065.06458</v>
      </c>
      <c r="M1651" s="3">
        <f t="shared" si="107"/>
        <v>0.57006379173035482</v>
      </c>
    </row>
    <row r="1652" spans="1:13" x14ac:dyDescent="0.2">
      <c r="A1652" s="1" t="s">
        <v>8</v>
      </c>
      <c r="B1652" s="1" t="s">
        <v>35</v>
      </c>
      <c r="C1652" s="2">
        <v>132.74248</v>
      </c>
      <c r="D1652" s="2">
        <v>1329.5715399999999</v>
      </c>
      <c r="E1652" s="3">
        <f t="shared" si="104"/>
        <v>9.0161722155560149</v>
      </c>
      <c r="F1652" s="2">
        <v>2977.6617999999999</v>
      </c>
      <c r="G1652" s="2">
        <v>5269.54349</v>
      </c>
      <c r="H1652" s="3">
        <f t="shared" si="105"/>
        <v>0.7696917393372209</v>
      </c>
      <c r="I1652" s="2">
        <v>4687.6259899999995</v>
      </c>
      <c r="J1652" s="3">
        <f t="shared" si="106"/>
        <v>0.12413906340680581</v>
      </c>
      <c r="K1652" s="2">
        <v>2977.6617999999999</v>
      </c>
      <c r="L1652" s="2">
        <v>5269.54349</v>
      </c>
      <c r="M1652" s="3">
        <f t="shared" si="107"/>
        <v>0.7696917393372209</v>
      </c>
    </row>
    <row r="1653" spans="1:13" x14ac:dyDescent="0.2">
      <c r="A1653" s="1" t="s">
        <v>7</v>
      </c>
      <c r="B1653" s="1" t="s">
        <v>35</v>
      </c>
      <c r="C1653" s="2">
        <v>0</v>
      </c>
      <c r="D1653" s="2">
        <v>0</v>
      </c>
      <c r="E1653" s="3" t="str">
        <f t="shared" si="104"/>
        <v/>
      </c>
      <c r="F1653" s="2">
        <v>3.3181799999999999</v>
      </c>
      <c r="G1653" s="2">
        <v>11.960380000000001</v>
      </c>
      <c r="H1653" s="3">
        <f t="shared" si="105"/>
        <v>2.6045000572603056</v>
      </c>
      <c r="I1653" s="2">
        <v>1.9874000000000001</v>
      </c>
      <c r="J1653" s="3">
        <f t="shared" si="106"/>
        <v>5.0181040555499647</v>
      </c>
      <c r="K1653" s="2">
        <v>3.3181799999999999</v>
      </c>
      <c r="L1653" s="2">
        <v>11.960380000000001</v>
      </c>
      <c r="M1653" s="3">
        <f t="shared" si="107"/>
        <v>2.6045000572603056</v>
      </c>
    </row>
    <row r="1654" spans="1:13" x14ac:dyDescent="0.2">
      <c r="A1654" s="1" t="s">
        <v>6</v>
      </c>
      <c r="B1654" s="1" t="s">
        <v>35</v>
      </c>
      <c r="C1654" s="2">
        <v>8.4296799999999994</v>
      </c>
      <c r="D1654" s="2">
        <v>65.466849999999994</v>
      </c>
      <c r="E1654" s="3">
        <f t="shared" si="104"/>
        <v>6.7662319328847591</v>
      </c>
      <c r="F1654" s="2">
        <v>1166.45498</v>
      </c>
      <c r="G1654" s="2">
        <v>868.28795000000002</v>
      </c>
      <c r="H1654" s="3">
        <f t="shared" si="105"/>
        <v>-0.25561812081251511</v>
      </c>
      <c r="I1654" s="2">
        <v>1432.8892900000001</v>
      </c>
      <c r="J1654" s="3">
        <f t="shared" si="106"/>
        <v>-0.39402998119973387</v>
      </c>
      <c r="K1654" s="2">
        <v>1166.45498</v>
      </c>
      <c r="L1654" s="2">
        <v>868.28795000000002</v>
      </c>
      <c r="M1654" s="3">
        <f t="shared" si="107"/>
        <v>-0.25561812081251511</v>
      </c>
    </row>
    <row r="1655" spans="1:13" x14ac:dyDescent="0.2">
      <c r="A1655" s="1" t="s">
        <v>5</v>
      </c>
      <c r="B1655" s="1" t="s">
        <v>35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8.3500000000000005E-2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</v>
      </c>
      <c r="L1655" s="2">
        <v>8.3500000000000005E-2</v>
      </c>
      <c r="M1655" s="3" t="str">
        <f t="shared" si="107"/>
        <v/>
      </c>
    </row>
    <row r="1656" spans="1:13" x14ac:dyDescent="0.2">
      <c r="A1656" s="1" t="s">
        <v>4</v>
      </c>
      <c r="B1656" s="1" t="s">
        <v>35</v>
      </c>
      <c r="C1656" s="2">
        <v>187.40530000000001</v>
      </c>
      <c r="D1656" s="2">
        <v>501.52202</v>
      </c>
      <c r="E1656" s="3">
        <f t="shared" si="104"/>
        <v>1.6761357336211939</v>
      </c>
      <c r="F1656" s="2">
        <v>4868.4393</v>
      </c>
      <c r="G1656" s="2">
        <v>7273.8527599999998</v>
      </c>
      <c r="H1656" s="3">
        <f t="shared" si="105"/>
        <v>0.49408307504213922</v>
      </c>
      <c r="I1656" s="2">
        <v>4823.7328200000002</v>
      </c>
      <c r="J1656" s="3">
        <f t="shared" si="106"/>
        <v>0.50793027545833258</v>
      </c>
      <c r="K1656" s="2">
        <v>4868.4393</v>
      </c>
      <c r="L1656" s="2">
        <v>7273.8527599999998</v>
      </c>
      <c r="M1656" s="3">
        <f t="shared" si="107"/>
        <v>0.49408307504213922</v>
      </c>
    </row>
    <row r="1657" spans="1:13" x14ac:dyDescent="0.2">
      <c r="A1657" s="1" t="s">
        <v>3</v>
      </c>
      <c r="B1657" s="1" t="s">
        <v>35</v>
      </c>
      <c r="C1657" s="2">
        <v>0</v>
      </c>
      <c r="D1657" s="2">
        <v>0</v>
      </c>
      <c r="E1657" s="3" t="str">
        <f t="shared" si="104"/>
        <v/>
      </c>
      <c r="F1657" s="2">
        <v>0</v>
      </c>
      <c r="G1657" s="2">
        <v>0</v>
      </c>
      <c r="H1657" s="3" t="str">
        <f t="shared" si="105"/>
        <v/>
      </c>
      <c r="I1657" s="2">
        <v>0</v>
      </c>
      <c r="J1657" s="3" t="str">
        <f t="shared" si="106"/>
        <v/>
      </c>
      <c r="K1657" s="2">
        <v>0</v>
      </c>
      <c r="L1657" s="2">
        <v>0</v>
      </c>
      <c r="M1657" s="3" t="str">
        <f t="shared" si="107"/>
        <v/>
      </c>
    </row>
    <row r="1658" spans="1:13" x14ac:dyDescent="0.2">
      <c r="A1658" s="1" t="s">
        <v>2</v>
      </c>
      <c r="B1658" s="1" t="s">
        <v>35</v>
      </c>
      <c r="C1658" s="2">
        <v>608.43253000000004</v>
      </c>
      <c r="D1658" s="2">
        <v>426.72341</v>
      </c>
      <c r="E1658" s="3">
        <f t="shared" si="104"/>
        <v>-0.29865122431898905</v>
      </c>
      <c r="F1658" s="2">
        <v>9124.1235699999997</v>
      </c>
      <c r="G1658" s="2">
        <v>12354.180630000001</v>
      </c>
      <c r="H1658" s="3">
        <f t="shared" si="105"/>
        <v>0.35401285780701031</v>
      </c>
      <c r="I1658" s="2">
        <v>9526.8302399999993</v>
      </c>
      <c r="J1658" s="3">
        <f t="shared" si="106"/>
        <v>0.2967776604361958</v>
      </c>
      <c r="K1658" s="2">
        <v>9124.1235699999997</v>
      </c>
      <c r="L1658" s="2">
        <v>12354.180630000001</v>
      </c>
      <c r="M1658" s="3">
        <f t="shared" si="107"/>
        <v>0.35401285780701031</v>
      </c>
    </row>
    <row r="1659" spans="1:13" x14ac:dyDescent="0.2">
      <c r="A1659" s="1" t="s">
        <v>25</v>
      </c>
      <c r="B1659" s="1" t="s">
        <v>35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0</v>
      </c>
      <c r="L1659" s="2">
        <v>0</v>
      </c>
      <c r="M1659" s="3" t="str">
        <f t="shared" si="107"/>
        <v/>
      </c>
    </row>
    <row r="1660" spans="1:13" x14ac:dyDescent="0.2">
      <c r="A1660" s="1" t="s">
        <v>29</v>
      </c>
      <c r="B1660" s="1" t="s">
        <v>35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0</v>
      </c>
      <c r="L1660" s="2">
        <v>0</v>
      </c>
      <c r="M1660" s="3" t="str">
        <f t="shared" si="107"/>
        <v/>
      </c>
    </row>
    <row r="1661" spans="1:13" x14ac:dyDescent="0.2">
      <c r="A1661" s="6" t="s">
        <v>0</v>
      </c>
      <c r="B1661" s="6" t="s">
        <v>35</v>
      </c>
      <c r="C1661" s="5">
        <v>2143.1033400000001</v>
      </c>
      <c r="D1661" s="5">
        <v>4831.4531800000004</v>
      </c>
      <c r="E1661" s="4">
        <f t="shared" si="104"/>
        <v>1.2544191359433001</v>
      </c>
      <c r="F1661" s="5">
        <v>56100.113920000003</v>
      </c>
      <c r="G1661" s="5">
        <v>73512.481289999996</v>
      </c>
      <c r="H1661" s="4">
        <f t="shared" si="105"/>
        <v>0.31038024975903644</v>
      </c>
      <c r="I1661" s="5">
        <v>71108.866299999994</v>
      </c>
      <c r="J1661" s="4">
        <f t="shared" si="106"/>
        <v>3.380190284372464E-2</v>
      </c>
      <c r="K1661" s="5">
        <v>56100.113920000003</v>
      </c>
      <c r="L1661" s="5">
        <v>73512.481289999996</v>
      </c>
      <c r="M1661" s="4">
        <f t="shared" si="107"/>
        <v>0.31038024975903644</v>
      </c>
    </row>
    <row r="1662" spans="1:13" x14ac:dyDescent="0.2">
      <c r="A1662" s="1" t="s">
        <v>22</v>
      </c>
      <c r="B1662" s="1" t="s">
        <v>34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8.2320200000000003</v>
      </c>
      <c r="H1662" s="3" t="str">
        <f t="shared" si="105"/>
        <v/>
      </c>
      <c r="I1662" s="2">
        <v>10.53542</v>
      </c>
      <c r="J1662" s="3">
        <f t="shared" si="106"/>
        <v>-0.21863390353683099</v>
      </c>
      <c r="K1662" s="2">
        <v>0</v>
      </c>
      <c r="L1662" s="2">
        <v>8.2320200000000003</v>
      </c>
      <c r="M1662" s="3" t="str">
        <f t="shared" si="107"/>
        <v/>
      </c>
    </row>
    <row r="1663" spans="1:13" x14ac:dyDescent="0.2">
      <c r="A1663" s="1" t="s">
        <v>21</v>
      </c>
      <c r="B1663" s="1" t="s">
        <v>34</v>
      </c>
      <c r="C1663" s="2">
        <v>2.1860000000000001E-2</v>
      </c>
      <c r="D1663" s="2">
        <v>0</v>
      </c>
      <c r="E1663" s="3">
        <f t="shared" si="104"/>
        <v>-1</v>
      </c>
      <c r="F1663" s="2">
        <v>25.595849999999999</v>
      </c>
      <c r="G1663" s="2">
        <v>2.7720000000000002E-2</v>
      </c>
      <c r="H1663" s="3">
        <f t="shared" si="105"/>
        <v>-0.99891701193748206</v>
      </c>
      <c r="I1663" s="2">
        <v>7.8741399999999997</v>
      </c>
      <c r="J1663" s="3">
        <f t="shared" si="106"/>
        <v>-0.99647961555166664</v>
      </c>
      <c r="K1663" s="2">
        <v>25.595849999999999</v>
      </c>
      <c r="L1663" s="2">
        <v>2.7720000000000002E-2</v>
      </c>
      <c r="M1663" s="3">
        <f t="shared" si="107"/>
        <v>-0.99891701193748206</v>
      </c>
    </row>
    <row r="1664" spans="1:13" x14ac:dyDescent="0.2">
      <c r="A1664" s="1" t="s">
        <v>20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0.29299999999999998</v>
      </c>
      <c r="G1664" s="2">
        <v>1.0912200000000001</v>
      </c>
      <c r="H1664" s="3">
        <f t="shared" si="105"/>
        <v>2.7243003412969289</v>
      </c>
      <c r="I1664" s="2">
        <v>0</v>
      </c>
      <c r="J1664" s="3" t="str">
        <f t="shared" si="106"/>
        <v/>
      </c>
      <c r="K1664" s="2">
        <v>0.29299999999999998</v>
      </c>
      <c r="L1664" s="2">
        <v>1.0912200000000001</v>
      </c>
      <c r="M1664" s="3">
        <f t="shared" si="107"/>
        <v>2.7243003412969289</v>
      </c>
    </row>
    <row r="1665" spans="1:13" x14ac:dyDescent="0.2">
      <c r="A1665" s="1" t="s">
        <v>19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0</v>
      </c>
      <c r="L1665" s="2">
        <v>0</v>
      </c>
      <c r="M1665" s="3" t="str">
        <f t="shared" si="107"/>
        <v/>
      </c>
    </row>
    <row r="1666" spans="1:13" x14ac:dyDescent="0.2">
      <c r="A1666" s="1" t="s">
        <v>18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0</v>
      </c>
      <c r="L1666" s="2">
        <v>0</v>
      </c>
      <c r="M1666" s="3" t="str">
        <f t="shared" si="107"/>
        <v/>
      </c>
    </row>
    <row r="1667" spans="1:13" x14ac:dyDescent="0.2">
      <c r="A1667" s="1" t="s">
        <v>17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21.569900000000001</v>
      </c>
      <c r="G1667" s="2">
        <v>39.20635</v>
      </c>
      <c r="H1667" s="3">
        <f t="shared" si="105"/>
        <v>0.81764171368434724</v>
      </c>
      <c r="I1667" s="2">
        <v>0.11550000000000001</v>
      </c>
      <c r="J1667" s="3">
        <f t="shared" si="106"/>
        <v>338.44891774891772</v>
      </c>
      <c r="K1667" s="2">
        <v>21.569900000000001</v>
      </c>
      <c r="L1667" s="2">
        <v>39.20635</v>
      </c>
      <c r="M1667" s="3">
        <f t="shared" si="107"/>
        <v>0.81764171368434724</v>
      </c>
    </row>
    <row r="1668" spans="1:13" x14ac:dyDescent="0.2">
      <c r="A1668" s="1" t="s">
        <v>14</v>
      </c>
      <c r="B1668" s="1" t="s">
        <v>34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5.85975</v>
      </c>
      <c r="J1668" s="3">
        <f t="shared" si="106"/>
        <v>-1</v>
      </c>
      <c r="K1668" s="2">
        <v>0</v>
      </c>
      <c r="L1668" s="2">
        <v>0</v>
      </c>
      <c r="M1668" s="3" t="str">
        <f t="shared" si="107"/>
        <v/>
      </c>
    </row>
    <row r="1669" spans="1:13" x14ac:dyDescent="0.2">
      <c r="A1669" s="1" t="s">
        <v>13</v>
      </c>
      <c r="B1669" s="1" t="s">
        <v>34</v>
      </c>
      <c r="C1669" s="2">
        <v>7.1000000000000002E-4</v>
      </c>
      <c r="D1669" s="2">
        <v>0</v>
      </c>
      <c r="E1669" s="3">
        <f t="shared" si="104"/>
        <v>-1</v>
      </c>
      <c r="F1669" s="2">
        <v>168.15821</v>
      </c>
      <c r="G1669" s="2">
        <v>233.13120000000001</v>
      </c>
      <c r="H1669" s="3">
        <f t="shared" si="105"/>
        <v>0.38638012381316389</v>
      </c>
      <c r="I1669" s="2">
        <v>182.31862000000001</v>
      </c>
      <c r="J1669" s="3">
        <f t="shared" si="106"/>
        <v>0.27870208758710424</v>
      </c>
      <c r="K1669" s="2">
        <v>168.15821</v>
      </c>
      <c r="L1669" s="2">
        <v>233.13120000000001</v>
      </c>
      <c r="M1669" s="3">
        <f t="shared" si="107"/>
        <v>0.38638012381316389</v>
      </c>
    </row>
    <row r="1670" spans="1:13" x14ac:dyDescent="0.2">
      <c r="A1670" s="1" t="s">
        <v>12</v>
      </c>
      <c r="B1670" s="1" t="s">
        <v>34</v>
      </c>
      <c r="C1670" s="2">
        <v>0</v>
      </c>
      <c r="D1670" s="2">
        <v>59.45</v>
      </c>
      <c r="E1670" s="3" t="str">
        <f t="shared" si="104"/>
        <v/>
      </c>
      <c r="F1670" s="2">
        <v>0</v>
      </c>
      <c r="G1670" s="2">
        <v>452.61498999999998</v>
      </c>
      <c r="H1670" s="3" t="str">
        <f t="shared" si="105"/>
        <v/>
      </c>
      <c r="I1670" s="2">
        <v>167.05</v>
      </c>
      <c r="J1670" s="3">
        <f t="shared" si="106"/>
        <v>1.7094581861718043</v>
      </c>
      <c r="K1670" s="2">
        <v>0</v>
      </c>
      <c r="L1670" s="2">
        <v>452.61498999999998</v>
      </c>
      <c r="M1670" s="3" t="str">
        <f t="shared" si="107"/>
        <v/>
      </c>
    </row>
    <row r="1671" spans="1:13" x14ac:dyDescent="0.2">
      <c r="A1671" s="1" t="s">
        <v>11</v>
      </c>
      <c r="B1671" s="1" t="s">
        <v>34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1.32</v>
      </c>
      <c r="J1671" s="3">
        <f t="shared" si="106"/>
        <v>-1</v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10</v>
      </c>
      <c r="B1672" s="1" t="s">
        <v>34</v>
      </c>
      <c r="C1672" s="2">
        <v>0</v>
      </c>
      <c r="D1672" s="2">
        <v>2E-3</v>
      </c>
      <c r="E1672" s="3" t="str">
        <f t="shared" si="104"/>
        <v/>
      </c>
      <c r="F1672" s="2">
        <v>0.18026</v>
      </c>
      <c r="G1672" s="2">
        <v>2E-3</v>
      </c>
      <c r="H1672" s="3">
        <f t="shared" si="105"/>
        <v>-0.9889049151226007</v>
      </c>
      <c r="I1672" s="2">
        <v>30.376000000000001</v>
      </c>
      <c r="J1672" s="3">
        <f t="shared" si="106"/>
        <v>-0.9999341585462207</v>
      </c>
      <c r="K1672" s="2">
        <v>0.18026</v>
      </c>
      <c r="L1672" s="2">
        <v>2E-3</v>
      </c>
      <c r="M1672" s="3">
        <f t="shared" si="107"/>
        <v>-0.9889049151226007</v>
      </c>
    </row>
    <row r="1673" spans="1:13" x14ac:dyDescent="0.2">
      <c r="A1673" s="1" t="s">
        <v>9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166.28030000000001</v>
      </c>
      <c r="G1673" s="2">
        <v>126.77467</v>
      </c>
      <c r="H1673" s="3">
        <f t="shared" si="105"/>
        <v>-0.2375845485003335</v>
      </c>
      <c r="I1673" s="2">
        <v>342.24400000000003</v>
      </c>
      <c r="J1673" s="3">
        <f t="shared" si="106"/>
        <v>-0.62957810801650282</v>
      </c>
      <c r="K1673" s="2">
        <v>166.28030000000001</v>
      </c>
      <c r="L1673" s="2">
        <v>126.77467</v>
      </c>
      <c r="M1673" s="3">
        <f t="shared" si="107"/>
        <v>-0.2375845485003335</v>
      </c>
    </row>
    <row r="1674" spans="1:13" x14ac:dyDescent="0.2">
      <c r="A1674" s="1" t="s">
        <v>8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106.95376</v>
      </c>
      <c r="J1674" s="3">
        <f t="shared" si="106"/>
        <v>-1</v>
      </c>
      <c r="K1674" s="2">
        <v>0</v>
      </c>
      <c r="L1674" s="2">
        <v>0</v>
      </c>
      <c r="M1674" s="3" t="str">
        <f t="shared" si="107"/>
        <v/>
      </c>
    </row>
    <row r="1675" spans="1:13" x14ac:dyDescent="0.2">
      <c r="A1675" s="1" t="s">
        <v>7</v>
      </c>
      <c r="B1675" s="1" t="s">
        <v>34</v>
      </c>
      <c r="C1675" s="2">
        <v>86.328490000000002</v>
      </c>
      <c r="D1675" s="2">
        <v>12.460800000000001</v>
      </c>
      <c r="E1675" s="3">
        <f t="shared" si="104"/>
        <v>-0.85565831164196204</v>
      </c>
      <c r="F1675" s="2">
        <v>652.81557999999995</v>
      </c>
      <c r="G1675" s="2">
        <v>957.90502000000004</v>
      </c>
      <c r="H1675" s="3">
        <f t="shared" si="105"/>
        <v>0.46734399323006359</v>
      </c>
      <c r="I1675" s="2">
        <v>654.93344000000002</v>
      </c>
      <c r="J1675" s="3">
        <f t="shared" si="106"/>
        <v>0.46259903907181776</v>
      </c>
      <c r="K1675" s="2">
        <v>652.81557999999995</v>
      </c>
      <c r="L1675" s="2">
        <v>957.90502000000004</v>
      </c>
      <c r="M1675" s="3">
        <f t="shared" si="107"/>
        <v>0.46734399323006359</v>
      </c>
    </row>
    <row r="1676" spans="1:13" x14ac:dyDescent="0.2">
      <c r="A1676" s="1" t="s">
        <v>6</v>
      </c>
      <c r="B1676" s="1" t="s">
        <v>34</v>
      </c>
      <c r="C1676" s="2">
        <v>7.7679999999999999E-2</v>
      </c>
      <c r="D1676" s="2">
        <v>0</v>
      </c>
      <c r="E1676" s="3">
        <f t="shared" si="104"/>
        <v>-1</v>
      </c>
      <c r="F1676" s="2">
        <v>2.8819699999999999</v>
      </c>
      <c r="G1676" s="2">
        <v>16.84159</v>
      </c>
      <c r="H1676" s="3">
        <f t="shared" si="105"/>
        <v>4.8437769997605802</v>
      </c>
      <c r="I1676" s="2">
        <v>13.74836</v>
      </c>
      <c r="J1676" s="3">
        <f t="shared" si="106"/>
        <v>0.22498901687183048</v>
      </c>
      <c r="K1676" s="2">
        <v>2.8819699999999999</v>
      </c>
      <c r="L1676" s="2">
        <v>16.84159</v>
      </c>
      <c r="M1676" s="3">
        <f t="shared" si="107"/>
        <v>4.8437769997605802</v>
      </c>
    </row>
    <row r="1677" spans="1:13" x14ac:dyDescent="0.2">
      <c r="A1677" s="1" t="s">
        <v>5</v>
      </c>
      <c r="B1677" s="1" t="s">
        <v>34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0</v>
      </c>
      <c r="G1677" s="2">
        <v>402.12054999999998</v>
      </c>
      <c r="H1677" s="3" t="str">
        <f t="shared" ref="H1677:H1739" si="109">IF(F1677=0,"",(G1677/F1677-1))</f>
        <v/>
      </c>
      <c r="I1677" s="2">
        <v>243.82</v>
      </c>
      <c r="J1677" s="3">
        <f t="shared" ref="J1677:J1739" si="110">IF(I1677=0,"",(G1677/I1677-1))</f>
        <v>0.64925170207530147</v>
      </c>
      <c r="K1677" s="2">
        <v>0</v>
      </c>
      <c r="L1677" s="2">
        <v>402.12054999999998</v>
      </c>
      <c r="M1677" s="3" t="str">
        <f t="shared" ref="M1677:M1739" si="111">IF(K1677=0,"",(L1677/K1677-1))</f>
        <v/>
      </c>
    </row>
    <row r="1678" spans="1:13" x14ac:dyDescent="0.2">
      <c r="A1678" s="1" t="s">
        <v>4</v>
      </c>
      <c r="B1678" s="1" t="s">
        <v>34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0</v>
      </c>
      <c r="L1678" s="2">
        <v>0</v>
      </c>
      <c r="M1678" s="3" t="str">
        <f t="shared" si="111"/>
        <v/>
      </c>
    </row>
    <row r="1679" spans="1:13" x14ac:dyDescent="0.2">
      <c r="A1679" s="1" t="s">
        <v>3</v>
      </c>
      <c r="B1679" s="1" t="s">
        <v>34</v>
      </c>
      <c r="C1679" s="2">
        <v>0</v>
      </c>
      <c r="D1679" s="2">
        <v>0</v>
      </c>
      <c r="E1679" s="3" t="str">
        <f t="shared" si="108"/>
        <v/>
      </c>
      <c r="F1679" s="2">
        <v>0</v>
      </c>
      <c r="G1679" s="2">
        <v>1.5329999999999999</v>
      </c>
      <c r="H1679" s="3" t="str">
        <f t="shared" si="109"/>
        <v/>
      </c>
      <c r="I1679" s="2">
        <v>0</v>
      </c>
      <c r="J1679" s="3" t="str">
        <f t="shared" si="110"/>
        <v/>
      </c>
      <c r="K1679" s="2">
        <v>0</v>
      </c>
      <c r="L1679" s="2">
        <v>1.5329999999999999</v>
      </c>
      <c r="M1679" s="3" t="str">
        <f t="shared" si="111"/>
        <v/>
      </c>
    </row>
    <row r="1680" spans="1:13" x14ac:dyDescent="0.2">
      <c r="A1680" s="1" t="s">
        <v>2</v>
      </c>
      <c r="B1680" s="1" t="s">
        <v>34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0</v>
      </c>
      <c r="H1680" s="3" t="str">
        <f t="shared" si="109"/>
        <v/>
      </c>
      <c r="I1680" s="2">
        <v>9.5620499999999993</v>
      </c>
      <c r="J1680" s="3">
        <f t="shared" si="110"/>
        <v>-1</v>
      </c>
      <c r="K1680" s="2">
        <v>0</v>
      </c>
      <c r="L1680" s="2">
        <v>0</v>
      </c>
      <c r="M1680" s="3" t="str">
        <f t="shared" si="111"/>
        <v/>
      </c>
    </row>
    <row r="1681" spans="1:13" x14ac:dyDescent="0.2">
      <c r="A1681" s="1" t="s">
        <v>25</v>
      </c>
      <c r="B1681" s="1" t="s">
        <v>34</v>
      </c>
      <c r="C1681" s="2">
        <v>0</v>
      </c>
      <c r="D1681" s="2">
        <v>0</v>
      </c>
      <c r="E1681" s="3" t="str">
        <f t="shared" si="108"/>
        <v/>
      </c>
      <c r="F1681" s="2">
        <v>0</v>
      </c>
      <c r="G1681" s="2">
        <v>0</v>
      </c>
      <c r="H1681" s="3" t="str">
        <f t="shared" si="109"/>
        <v/>
      </c>
      <c r="I1681" s="2">
        <v>0</v>
      </c>
      <c r="J1681" s="3" t="str">
        <f t="shared" si="110"/>
        <v/>
      </c>
      <c r="K1681" s="2">
        <v>0</v>
      </c>
      <c r="L1681" s="2">
        <v>0</v>
      </c>
      <c r="M1681" s="3" t="str">
        <f t="shared" si="111"/>
        <v/>
      </c>
    </row>
    <row r="1682" spans="1:13" x14ac:dyDescent="0.2">
      <c r="A1682" s="6" t="s">
        <v>0</v>
      </c>
      <c r="B1682" s="6" t="s">
        <v>34</v>
      </c>
      <c r="C1682" s="5">
        <v>86.428740000000005</v>
      </c>
      <c r="D1682" s="5">
        <v>71.912800000000004</v>
      </c>
      <c r="E1682" s="4">
        <f t="shared" si="108"/>
        <v>-0.16795269721622696</v>
      </c>
      <c r="F1682" s="5">
        <v>1037.7750699999999</v>
      </c>
      <c r="G1682" s="5">
        <v>2239.4803299999999</v>
      </c>
      <c r="H1682" s="4">
        <f t="shared" si="109"/>
        <v>1.1579631220087028</v>
      </c>
      <c r="I1682" s="5">
        <v>1776.7110399999999</v>
      </c>
      <c r="J1682" s="4">
        <f t="shared" si="110"/>
        <v>0.26046401445223188</v>
      </c>
      <c r="K1682" s="5">
        <v>1037.7750699999999</v>
      </c>
      <c r="L1682" s="5">
        <v>2239.4803299999999</v>
      </c>
      <c r="M1682" s="4">
        <f t="shared" si="111"/>
        <v>1.1579631220087028</v>
      </c>
    </row>
    <row r="1683" spans="1:13" x14ac:dyDescent="0.2">
      <c r="A1683" s="1" t="s">
        <v>22</v>
      </c>
      <c r="B1683" s="1" t="s">
        <v>32</v>
      </c>
      <c r="C1683" s="2">
        <v>0</v>
      </c>
      <c r="D1683" s="2">
        <v>0</v>
      </c>
      <c r="E1683" s="3" t="str">
        <f t="shared" si="108"/>
        <v/>
      </c>
      <c r="F1683" s="2">
        <v>62.965620000000001</v>
      </c>
      <c r="G1683" s="2">
        <v>46.922229999999999</v>
      </c>
      <c r="H1683" s="3">
        <f t="shared" si="109"/>
        <v>-0.2547960299604769</v>
      </c>
      <c r="I1683" s="2">
        <v>222.66888</v>
      </c>
      <c r="J1683" s="3">
        <f t="shared" si="110"/>
        <v>-0.78927351680216828</v>
      </c>
      <c r="K1683" s="2">
        <v>62.965620000000001</v>
      </c>
      <c r="L1683" s="2">
        <v>46.922229999999999</v>
      </c>
      <c r="M1683" s="3">
        <f t="shared" si="111"/>
        <v>-0.2547960299604769</v>
      </c>
    </row>
    <row r="1684" spans="1:13" x14ac:dyDescent="0.2">
      <c r="A1684" s="1" t="s">
        <v>21</v>
      </c>
      <c r="B1684" s="1" t="s">
        <v>32</v>
      </c>
      <c r="C1684" s="2">
        <v>62.623939999999997</v>
      </c>
      <c r="D1684" s="2">
        <v>32.567659999999997</v>
      </c>
      <c r="E1684" s="3">
        <f t="shared" si="108"/>
        <v>-0.47994872248536269</v>
      </c>
      <c r="F1684" s="2">
        <v>388.30218000000002</v>
      </c>
      <c r="G1684" s="2">
        <v>212.19264000000001</v>
      </c>
      <c r="H1684" s="3">
        <f t="shared" si="109"/>
        <v>-0.45353734557967196</v>
      </c>
      <c r="I1684" s="2">
        <v>362.36313000000001</v>
      </c>
      <c r="J1684" s="3">
        <f t="shared" si="110"/>
        <v>-0.4144198942094357</v>
      </c>
      <c r="K1684" s="2">
        <v>388.30218000000002</v>
      </c>
      <c r="L1684" s="2">
        <v>212.19264000000001</v>
      </c>
      <c r="M1684" s="3">
        <f t="shared" si="111"/>
        <v>-0.45353734557967196</v>
      </c>
    </row>
    <row r="1685" spans="1:13" x14ac:dyDescent="0.2">
      <c r="A1685" s="1" t="s">
        <v>20</v>
      </c>
      <c r="B1685" s="1" t="s">
        <v>32</v>
      </c>
      <c r="C1685" s="2">
        <v>0</v>
      </c>
      <c r="D1685" s="2">
        <v>25.707180000000001</v>
      </c>
      <c r="E1685" s="3" t="str">
        <f t="shared" si="108"/>
        <v/>
      </c>
      <c r="F1685" s="2">
        <v>38.189680000000003</v>
      </c>
      <c r="G1685" s="2">
        <v>115.13864</v>
      </c>
      <c r="H1685" s="3">
        <f t="shared" si="109"/>
        <v>2.0149150241635958</v>
      </c>
      <c r="I1685" s="2">
        <v>115.76796</v>
      </c>
      <c r="J1685" s="3">
        <f t="shared" si="110"/>
        <v>-5.4360463810539938E-3</v>
      </c>
      <c r="K1685" s="2">
        <v>38.189680000000003</v>
      </c>
      <c r="L1685" s="2">
        <v>115.13864</v>
      </c>
      <c r="M1685" s="3">
        <f t="shared" si="111"/>
        <v>2.0149150241635958</v>
      </c>
    </row>
    <row r="1686" spans="1:13" x14ac:dyDescent="0.2">
      <c r="A1686" s="1" t="s">
        <v>19</v>
      </c>
      <c r="B1686" s="1" t="s">
        <v>32</v>
      </c>
      <c r="C1686" s="2">
        <v>3.74</v>
      </c>
      <c r="D1686" s="2">
        <v>15.64005</v>
      </c>
      <c r="E1686" s="3">
        <f t="shared" si="108"/>
        <v>3.1818315508021389</v>
      </c>
      <c r="F1686" s="2">
        <v>23.488350000000001</v>
      </c>
      <c r="G1686" s="2">
        <v>57.868940000000002</v>
      </c>
      <c r="H1686" s="3">
        <f t="shared" si="109"/>
        <v>1.4637294658841511</v>
      </c>
      <c r="I1686" s="2">
        <v>26.028569999999998</v>
      </c>
      <c r="J1686" s="3">
        <f t="shared" si="110"/>
        <v>1.2232854129135795</v>
      </c>
      <c r="K1686" s="2">
        <v>23.488350000000001</v>
      </c>
      <c r="L1686" s="2">
        <v>57.868940000000002</v>
      </c>
      <c r="M1686" s="3">
        <f t="shared" si="111"/>
        <v>1.4637294658841511</v>
      </c>
    </row>
    <row r="1687" spans="1:13" x14ac:dyDescent="0.2">
      <c r="A1687" s="1" t="s">
        <v>18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0.74970000000000003</v>
      </c>
      <c r="G1687" s="2">
        <v>1.30172</v>
      </c>
      <c r="H1687" s="3">
        <f t="shared" si="109"/>
        <v>0.73632119514472438</v>
      </c>
      <c r="I1687" s="2">
        <v>2.4989999999999998E-2</v>
      </c>
      <c r="J1687" s="3">
        <f t="shared" si="110"/>
        <v>51.089635854341736</v>
      </c>
      <c r="K1687" s="2">
        <v>0.74970000000000003</v>
      </c>
      <c r="L1687" s="2">
        <v>1.30172</v>
      </c>
      <c r="M1687" s="3">
        <f t="shared" si="111"/>
        <v>0.73632119514472438</v>
      </c>
    </row>
    <row r="1688" spans="1:13" x14ac:dyDescent="0.2">
      <c r="A1688" s="1" t="s">
        <v>17</v>
      </c>
      <c r="B1688" s="1" t="s">
        <v>32</v>
      </c>
      <c r="C1688" s="2">
        <v>0</v>
      </c>
      <c r="D1688" s="2">
        <v>0</v>
      </c>
      <c r="E1688" s="3" t="str">
        <f t="shared" si="108"/>
        <v/>
      </c>
      <c r="F1688" s="2">
        <v>54.02749</v>
      </c>
      <c r="G1688" s="2">
        <v>191.17533</v>
      </c>
      <c r="H1688" s="3">
        <f t="shared" si="109"/>
        <v>2.5384825391666355</v>
      </c>
      <c r="I1688" s="2">
        <v>97.047920000000005</v>
      </c>
      <c r="J1688" s="3">
        <f t="shared" si="110"/>
        <v>0.96990651628597502</v>
      </c>
      <c r="K1688" s="2">
        <v>54.02749</v>
      </c>
      <c r="L1688" s="2">
        <v>191.17533</v>
      </c>
      <c r="M1688" s="3">
        <f t="shared" si="111"/>
        <v>2.5384825391666355</v>
      </c>
    </row>
    <row r="1689" spans="1:13" x14ac:dyDescent="0.2">
      <c r="A1689" s="1" t="s">
        <v>16</v>
      </c>
      <c r="B1689" s="1" t="s">
        <v>32</v>
      </c>
      <c r="C1689" s="2">
        <v>3976.6843100000001</v>
      </c>
      <c r="D1689" s="2">
        <v>3884.1323900000002</v>
      </c>
      <c r="E1689" s="3">
        <f t="shared" si="108"/>
        <v>-2.3273640245282556E-2</v>
      </c>
      <c r="F1689" s="2">
        <v>82475.609909999999</v>
      </c>
      <c r="G1689" s="2">
        <v>67016.256850000005</v>
      </c>
      <c r="H1689" s="3">
        <f t="shared" si="109"/>
        <v>-0.1874415124285802</v>
      </c>
      <c r="I1689" s="2">
        <v>72575.047749999998</v>
      </c>
      <c r="J1689" s="3">
        <f t="shared" si="110"/>
        <v>-7.6593692630398502E-2</v>
      </c>
      <c r="K1689" s="2">
        <v>82475.609909999999</v>
      </c>
      <c r="L1689" s="2">
        <v>67016.256850000005</v>
      </c>
      <c r="M1689" s="3">
        <f t="shared" si="111"/>
        <v>-0.1874415124285802</v>
      </c>
    </row>
    <row r="1690" spans="1:13" x14ac:dyDescent="0.2">
      <c r="A1690" s="1" t="s">
        <v>15</v>
      </c>
      <c r="B1690" s="1" t="s">
        <v>32</v>
      </c>
      <c r="C1690" s="2">
        <v>0</v>
      </c>
      <c r="D1690" s="2">
        <v>0</v>
      </c>
      <c r="E1690" s="3" t="str">
        <f t="shared" si="108"/>
        <v/>
      </c>
      <c r="F1690" s="2">
        <v>0.21675</v>
      </c>
      <c r="G1690" s="2">
        <v>21.793600000000001</v>
      </c>
      <c r="H1690" s="3">
        <f t="shared" si="109"/>
        <v>99.547174163783168</v>
      </c>
      <c r="I1690" s="2">
        <v>1.22</v>
      </c>
      <c r="J1690" s="3">
        <f t="shared" si="110"/>
        <v>16.86360655737705</v>
      </c>
      <c r="K1690" s="2">
        <v>0.21675</v>
      </c>
      <c r="L1690" s="2">
        <v>21.793600000000001</v>
      </c>
      <c r="M1690" s="3">
        <f t="shared" si="111"/>
        <v>99.547174163783168</v>
      </c>
    </row>
    <row r="1691" spans="1:13" x14ac:dyDescent="0.2">
      <c r="A1691" s="1" t="s">
        <v>14</v>
      </c>
      <c r="B1691" s="1" t="s">
        <v>32</v>
      </c>
      <c r="C1691" s="2">
        <v>0</v>
      </c>
      <c r="D1691" s="2">
        <v>0</v>
      </c>
      <c r="E1691" s="3" t="str">
        <f t="shared" si="108"/>
        <v/>
      </c>
      <c r="F1691" s="2">
        <v>0.66825000000000001</v>
      </c>
      <c r="G1691" s="2">
        <v>0</v>
      </c>
      <c r="H1691" s="3">
        <f t="shared" si="109"/>
        <v>-1</v>
      </c>
      <c r="I1691" s="2">
        <v>7.1399100000000004</v>
      </c>
      <c r="J1691" s="3">
        <f t="shared" si="110"/>
        <v>-1</v>
      </c>
      <c r="K1691" s="2">
        <v>0.66825000000000001</v>
      </c>
      <c r="L1691" s="2">
        <v>0</v>
      </c>
      <c r="M1691" s="3">
        <f t="shared" si="111"/>
        <v>-1</v>
      </c>
    </row>
    <row r="1692" spans="1:13" x14ac:dyDescent="0.2">
      <c r="A1692" s="1" t="s">
        <v>13</v>
      </c>
      <c r="B1692" s="1" t="s">
        <v>32</v>
      </c>
      <c r="C1692" s="2">
        <v>11.71</v>
      </c>
      <c r="D1692" s="2">
        <v>0</v>
      </c>
      <c r="E1692" s="3">
        <f t="shared" si="108"/>
        <v>-1</v>
      </c>
      <c r="F1692" s="2">
        <v>233.47647000000001</v>
      </c>
      <c r="G1692" s="2">
        <v>487.42356999999998</v>
      </c>
      <c r="H1692" s="3">
        <f t="shared" si="109"/>
        <v>1.0876774863008678</v>
      </c>
      <c r="I1692" s="2">
        <v>648.25532999999996</v>
      </c>
      <c r="J1692" s="3">
        <f t="shared" si="110"/>
        <v>-0.24809940243761663</v>
      </c>
      <c r="K1692" s="2">
        <v>233.47647000000001</v>
      </c>
      <c r="L1692" s="2">
        <v>487.42356999999998</v>
      </c>
      <c r="M1692" s="3">
        <f t="shared" si="111"/>
        <v>1.0876774863008678</v>
      </c>
    </row>
    <row r="1693" spans="1:13" x14ac:dyDescent="0.2">
      <c r="A1693" s="1" t="s">
        <v>12</v>
      </c>
      <c r="B1693" s="1" t="s">
        <v>32</v>
      </c>
      <c r="C1693" s="2">
        <v>0</v>
      </c>
      <c r="D1693" s="2">
        <v>2.4579200000000001</v>
      </c>
      <c r="E1693" s="3" t="str">
        <f t="shared" si="108"/>
        <v/>
      </c>
      <c r="F1693" s="2">
        <v>184.61921000000001</v>
      </c>
      <c r="G1693" s="2">
        <v>208.30788999999999</v>
      </c>
      <c r="H1693" s="3">
        <f t="shared" si="109"/>
        <v>0.12831102462197719</v>
      </c>
      <c r="I1693" s="2">
        <v>251.41480000000001</v>
      </c>
      <c r="J1693" s="3">
        <f t="shared" si="110"/>
        <v>-0.17145732868550312</v>
      </c>
      <c r="K1693" s="2">
        <v>184.61921000000001</v>
      </c>
      <c r="L1693" s="2">
        <v>208.30788999999999</v>
      </c>
      <c r="M1693" s="3">
        <f t="shared" si="111"/>
        <v>0.12831102462197719</v>
      </c>
    </row>
    <row r="1694" spans="1:13" x14ac:dyDescent="0.2">
      <c r="A1694" s="1" t="s">
        <v>11</v>
      </c>
      <c r="B1694" s="1" t="s">
        <v>32</v>
      </c>
      <c r="C1694" s="2">
        <v>16.854189999999999</v>
      </c>
      <c r="D1694" s="2">
        <v>22.217739999999999</v>
      </c>
      <c r="E1694" s="3">
        <f t="shared" si="108"/>
        <v>0.31823243952987368</v>
      </c>
      <c r="F1694" s="2">
        <v>159.09477999999999</v>
      </c>
      <c r="G1694" s="2">
        <v>212.07963000000001</v>
      </c>
      <c r="H1694" s="3">
        <f t="shared" si="109"/>
        <v>0.33303952524400882</v>
      </c>
      <c r="I1694" s="2">
        <v>168.21915000000001</v>
      </c>
      <c r="J1694" s="3">
        <f t="shared" si="110"/>
        <v>0.26073416730497079</v>
      </c>
      <c r="K1694" s="2">
        <v>159.09477999999999</v>
      </c>
      <c r="L1694" s="2">
        <v>212.07963000000001</v>
      </c>
      <c r="M1694" s="3">
        <f t="shared" si="111"/>
        <v>0.33303952524400882</v>
      </c>
    </row>
    <row r="1695" spans="1:13" x14ac:dyDescent="0.2">
      <c r="A1695" s="1" t="s">
        <v>10</v>
      </c>
      <c r="B1695" s="1" t="s">
        <v>32</v>
      </c>
      <c r="C1695" s="2">
        <v>23.5794</v>
      </c>
      <c r="D1695" s="2">
        <v>22.824300000000001</v>
      </c>
      <c r="E1695" s="3">
        <f t="shared" si="108"/>
        <v>-3.2023715616173343E-2</v>
      </c>
      <c r="F1695" s="2">
        <v>591.46027000000004</v>
      </c>
      <c r="G1695" s="2">
        <v>519.35576000000003</v>
      </c>
      <c r="H1695" s="3">
        <f t="shared" si="109"/>
        <v>-0.12190930423779778</v>
      </c>
      <c r="I1695" s="2">
        <v>775.98429999999996</v>
      </c>
      <c r="J1695" s="3">
        <f t="shared" si="110"/>
        <v>-0.33071357242665855</v>
      </c>
      <c r="K1695" s="2">
        <v>591.46027000000004</v>
      </c>
      <c r="L1695" s="2">
        <v>519.35576000000003</v>
      </c>
      <c r="M1695" s="3">
        <f t="shared" si="111"/>
        <v>-0.12190930423779778</v>
      </c>
    </row>
    <row r="1696" spans="1:13" x14ac:dyDescent="0.2">
      <c r="A1696" s="1" t="s">
        <v>27</v>
      </c>
      <c r="B1696" s="1" t="s">
        <v>32</v>
      </c>
      <c r="C1696" s="2">
        <v>0</v>
      </c>
      <c r="D1696" s="2">
        <v>0</v>
      </c>
      <c r="E1696" s="3" t="str">
        <f t="shared" si="108"/>
        <v/>
      </c>
      <c r="F1696" s="2">
        <v>52.08426</v>
      </c>
      <c r="G1696" s="2">
        <v>227.86723000000001</v>
      </c>
      <c r="H1696" s="3">
        <f t="shared" si="109"/>
        <v>3.3749729764808025</v>
      </c>
      <c r="I1696" s="2">
        <v>130.00054</v>
      </c>
      <c r="J1696" s="3">
        <f t="shared" si="110"/>
        <v>0.75281756521934451</v>
      </c>
      <c r="K1696" s="2">
        <v>52.08426</v>
      </c>
      <c r="L1696" s="2">
        <v>227.86723000000001</v>
      </c>
      <c r="M1696" s="3">
        <f t="shared" si="111"/>
        <v>3.3749729764808025</v>
      </c>
    </row>
    <row r="1697" spans="1:13" x14ac:dyDescent="0.2">
      <c r="A1697" s="1" t="s">
        <v>9</v>
      </c>
      <c r="B1697" s="1" t="s">
        <v>32</v>
      </c>
      <c r="C1697" s="2">
        <v>0</v>
      </c>
      <c r="D1697" s="2">
        <v>3.5425</v>
      </c>
      <c r="E1697" s="3" t="str">
        <f t="shared" si="108"/>
        <v/>
      </c>
      <c r="F1697" s="2">
        <v>623.08798000000002</v>
      </c>
      <c r="G1697" s="2">
        <v>545.83518000000004</v>
      </c>
      <c r="H1697" s="3">
        <f t="shared" si="109"/>
        <v>-0.12398377513236569</v>
      </c>
      <c r="I1697" s="2">
        <v>367.73624000000001</v>
      </c>
      <c r="J1697" s="3">
        <f t="shared" si="110"/>
        <v>0.48431163597039006</v>
      </c>
      <c r="K1697" s="2">
        <v>623.08798000000002</v>
      </c>
      <c r="L1697" s="2">
        <v>545.83518000000004</v>
      </c>
      <c r="M1697" s="3">
        <f t="shared" si="111"/>
        <v>-0.12398377513236569</v>
      </c>
    </row>
    <row r="1698" spans="1:13" x14ac:dyDescent="0.2">
      <c r="A1698" s="1" t="s">
        <v>8</v>
      </c>
      <c r="B1698" s="1" t="s">
        <v>32</v>
      </c>
      <c r="C1698" s="2">
        <v>196.44499999999999</v>
      </c>
      <c r="D1698" s="2">
        <v>0</v>
      </c>
      <c r="E1698" s="3">
        <f t="shared" si="108"/>
        <v>-1</v>
      </c>
      <c r="F1698" s="2">
        <v>390.43396999999999</v>
      </c>
      <c r="G1698" s="2">
        <v>354.24588</v>
      </c>
      <c r="H1698" s="3">
        <f t="shared" si="109"/>
        <v>-9.2686837674498479E-2</v>
      </c>
      <c r="I1698" s="2">
        <v>623.93601000000001</v>
      </c>
      <c r="J1698" s="3">
        <f t="shared" si="110"/>
        <v>-0.43224004653938797</v>
      </c>
      <c r="K1698" s="2">
        <v>390.43396999999999</v>
      </c>
      <c r="L1698" s="2">
        <v>354.24588</v>
      </c>
      <c r="M1698" s="3">
        <f t="shared" si="111"/>
        <v>-9.2686837674498479E-2</v>
      </c>
    </row>
    <row r="1699" spans="1:13" x14ac:dyDescent="0.2">
      <c r="A1699" s="1" t="s">
        <v>7</v>
      </c>
      <c r="B1699" s="1" t="s">
        <v>32</v>
      </c>
      <c r="C1699" s="2">
        <v>0</v>
      </c>
      <c r="D1699" s="2">
        <v>5.04596</v>
      </c>
      <c r="E1699" s="3" t="str">
        <f t="shared" si="108"/>
        <v/>
      </c>
      <c r="F1699" s="2">
        <v>34.840089999999996</v>
      </c>
      <c r="G1699" s="2">
        <v>27.714099999999998</v>
      </c>
      <c r="H1699" s="3">
        <f t="shared" si="109"/>
        <v>-0.20453420183472537</v>
      </c>
      <c r="I1699" s="2">
        <v>37.755560000000003</v>
      </c>
      <c r="J1699" s="3">
        <f t="shared" si="110"/>
        <v>-0.26595976857448289</v>
      </c>
      <c r="K1699" s="2">
        <v>34.840089999999996</v>
      </c>
      <c r="L1699" s="2">
        <v>27.714099999999998</v>
      </c>
      <c r="M1699" s="3">
        <f t="shared" si="111"/>
        <v>-0.20453420183472537</v>
      </c>
    </row>
    <row r="1700" spans="1:13" x14ac:dyDescent="0.2">
      <c r="A1700" s="1" t="s">
        <v>6</v>
      </c>
      <c r="B1700" s="1" t="s">
        <v>32</v>
      </c>
      <c r="C1700" s="2">
        <v>39.279000000000003</v>
      </c>
      <c r="D1700" s="2">
        <v>12.19842</v>
      </c>
      <c r="E1700" s="3">
        <f t="shared" si="108"/>
        <v>-0.68944168639731163</v>
      </c>
      <c r="F1700" s="2">
        <v>277.23164000000003</v>
      </c>
      <c r="G1700" s="2">
        <v>291.17043999999999</v>
      </c>
      <c r="H1700" s="3">
        <f t="shared" si="109"/>
        <v>5.0278532421479616E-2</v>
      </c>
      <c r="I1700" s="2">
        <v>343.35048</v>
      </c>
      <c r="J1700" s="3">
        <f t="shared" si="110"/>
        <v>-0.15197310922646745</v>
      </c>
      <c r="K1700" s="2">
        <v>277.23164000000003</v>
      </c>
      <c r="L1700" s="2">
        <v>291.17043999999999</v>
      </c>
      <c r="M1700" s="3">
        <f t="shared" si="111"/>
        <v>5.0278532421479616E-2</v>
      </c>
    </row>
    <row r="1701" spans="1:13" x14ac:dyDescent="0.2">
      <c r="A1701" s="1" t="s">
        <v>5</v>
      </c>
      <c r="B1701" s="1" t="s">
        <v>32</v>
      </c>
      <c r="C1701" s="2">
        <v>0</v>
      </c>
      <c r="D1701" s="2">
        <v>0</v>
      </c>
      <c r="E1701" s="3" t="str">
        <f t="shared" si="108"/>
        <v/>
      </c>
      <c r="F1701" s="2">
        <v>35.290979999999998</v>
      </c>
      <c r="G1701" s="2">
        <v>0</v>
      </c>
      <c r="H1701" s="3">
        <f t="shared" si="109"/>
        <v>-1</v>
      </c>
      <c r="I1701" s="2">
        <v>0.24199999999999999</v>
      </c>
      <c r="J1701" s="3">
        <f t="shared" si="110"/>
        <v>-1</v>
      </c>
      <c r="K1701" s="2">
        <v>35.290979999999998</v>
      </c>
      <c r="L1701" s="2">
        <v>0</v>
      </c>
      <c r="M1701" s="3">
        <f t="shared" si="111"/>
        <v>-1</v>
      </c>
    </row>
    <row r="1702" spans="1:13" x14ac:dyDescent="0.2">
      <c r="A1702" s="1" t="s">
        <v>4</v>
      </c>
      <c r="B1702" s="1" t="s">
        <v>32</v>
      </c>
      <c r="C1702" s="2">
        <v>114.00172000000001</v>
      </c>
      <c r="D1702" s="2">
        <v>340.31238000000002</v>
      </c>
      <c r="E1702" s="3">
        <f t="shared" si="108"/>
        <v>1.9851512766649484</v>
      </c>
      <c r="F1702" s="2">
        <v>1979.88166</v>
      </c>
      <c r="G1702" s="2">
        <v>2137.8160600000001</v>
      </c>
      <c r="H1702" s="3">
        <f t="shared" si="109"/>
        <v>7.9769616129481191E-2</v>
      </c>
      <c r="I1702" s="2">
        <v>2970.9935799999998</v>
      </c>
      <c r="J1702" s="3">
        <f t="shared" si="110"/>
        <v>-0.28043733436812068</v>
      </c>
      <c r="K1702" s="2">
        <v>1979.88166</v>
      </c>
      <c r="L1702" s="2">
        <v>2137.8160600000001</v>
      </c>
      <c r="M1702" s="3">
        <f t="shared" si="111"/>
        <v>7.9769616129481191E-2</v>
      </c>
    </row>
    <row r="1703" spans="1:13" x14ac:dyDescent="0.2">
      <c r="A1703" s="1" t="s">
        <v>3</v>
      </c>
      <c r="B1703" s="1" t="s">
        <v>32</v>
      </c>
      <c r="C1703" s="2">
        <v>0</v>
      </c>
      <c r="D1703" s="2">
        <v>2117.07197</v>
      </c>
      <c r="E1703" s="3" t="str">
        <f t="shared" si="108"/>
        <v/>
      </c>
      <c r="F1703" s="2">
        <v>789.16845000000001</v>
      </c>
      <c r="G1703" s="2">
        <v>10976.058650000001</v>
      </c>
      <c r="H1703" s="3">
        <f t="shared" si="109"/>
        <v>12.90838502223448</v>
      </c>
      <c r="I1703" s="2">
        <v>3677.06513</v>
      </c>
      <c r="J1703" s="3">
        <f t="shared" si="110"/>
        <v>1.9850052316043696</v>
      </c>
      <c r="K1703" s="2">
        <v>789.16845000000001</v>
      </c>
      <c r="L1703" s="2">
        <v>10976.058650000001</v>
      </c>
      <c r="M1703" s="3">
        <f t="shared" si="111"/>
        <v>12.90838502223448</v>
      </c>
    </row>
    <row r="1704" spans="1:13" x14ac:dyDescent="0.2">
      <c r="A1704" s="1" t="s">
        <v>26</v>
      </c>
      <c r="B1704" s="1" t="s">
        <v>32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0</v>
      </c>
      <c r="L1704" s="2">
        <v>0</v>
      </c>
      <c r="M1704" s="3" t="str">
        <f t="shared" si="111"/>
        <v/>
      </c>
    </row>
    <row r="1705" spans="1:13" x14ac:dyDescent="0.2">
      <c r="A1705" s="1" t="s">
        <v>2</v>
      </c>
      <c r="B1705" s="1" t="s">
        <v>32</v>
      </c>
      <c r="C1705" s="2">
        <v>0</v>
      </c>
      <c r="D1705" s="2">
        <v>0</v>
      </c>
      <c r="E1705" s="3" t="str">
        <f t="shared" si="108"/>
        <v/>
      </c>
      <c r="F1705" s="2">
        <v>32.436619999999998</v>
      </c>
      <c r="G1705" s="2">
        <v>22.679099999999998</v>
      </c>
      <c r="H1705" s="3">
        <f t="shared" si="109"/>
        <v>-0.30081802604587038</v>
      </c>
      <c r="I1705" s="2">
        <v>24.171600000000002</v>
      </c>
      <c r="J1705" s="3">
        <f t="shared" si="110"/>
        <v>-6.1746015985702396E-2</v>
      </c>
      <c r="K1705" s="2">
        <v>32.436619999999998</v>
      </c>
      <c r="L1705" s="2">
        <v>22.679099999999998</v>
      </c>
      <c r="M1705" s="3">
        <f t="shared" si="111"/>
        <v>-0.30081802604587038</v>
      </c>
    </row>
    <row r="1706" spans="1:13" x14ac:dyDescent="0.2">
      <c r="A1706" s="1" t="s">
        <v>33</v>
      </c>
      <c r="B1706" s="1" t="s">
        <v>32</v>
      </c>
      <c r="C1706" s="2">
        <v>0</v>
      </c>
      <c r="D1706" s="2">
        <v>129.6</v>
      </c>
      <c r="E1706" s="3" t="str">
        <f t="shared" si="108"/>
        <v/>
      </c>
      <c r="F1706" s="2">
        <v>542.01400000000001</v>
      </c>
      <c r="G1706" s="2">
        <v>1275.4000000000001</v>
      </c>
      <c r="H1706" s="3">
        <f t="shared" si="109"/>
        <v>1.3530757508108646</v>
      </c>
      <c r="I1706" s="2">
        <v>722.23199999999997</v>
      </c>
      <c r="J1706" s="3">
        <f t="shared" si="110"/>
        <v>0.76591455377219519</v>
      </c>
      <c r="K1706" s="2">
        <v>542.01400000000001</v>
      </c>
      <c r="L1706" s="2">
        <v>1275.4000000000001</v>
      </c>
      <c r="M1706" s="3">
        <f t="shared" si="111"/>
        <v>1.3530757508108646</v>
      </c>
    </row>
    <row r="1707" spans="1:13" x14ac:dyDescent="0.2">
      <c r="A1707" s="1" t="s">
        <v>25</v>
      </c>
      <c r="B1707" s="1" t="s">
        <v>32</v>
      </c>
      <c r="C1707" s="2">
        <v>276.03859</v>
      </c>
      <c r="D1707" s="2">
        <v>234.93077</v>
      </c>
      <c r="E1707" s="3">
        <f t="shared" si="108"/>
        <v>-0.14892055491226786</v>
      </c>
      <c r="F1707" s="2">
        <v>19851.263490000001</v>
      </c>
      <c r="G1707" s="2">
        <v>17665.24208</v>
      </c>
      <c r="H1707" s="3">
        <f t="shared" si="109"/>
        <v>-0.11012001382688819</v>
      </c>
      <c r="I1707" s="2">
        <v>44559.918610000001</v>
      </c>
      <c r="J1707" s="3">
        <f t="shared" si="110"/>
        <v>-0.60356206584193317</v>
      </c>
      <c r="K1707" s="2">
        <v>19851.263490000001</v>
      </c>
      <c r="L1707" s="2">
        <v>17665.24208</v>
      </c>
      <c r="M1707" s="3">
        <f t="shared" si="111"/>
        <v>-0.11012001382688819</v>
      </c>
    </row>
    <row r="1708" spans="1:13" x14ac:dyDescent="0.2">
      <c r="A1708" s="1" t="s">
        <v>29</v>
      </c>
      <c r="B1708" s="1" t="s">
        <v>32</v>
      </c>
      <c r="C1708" s="2">
        <v>0</v>
      </c>
      <c r="D1708" s="2">
        <v>0</v>
      </c>
      <c r="E1708" s="3" t="str">
        <f t="shared" si="108"/>
        <v/>
      </c>
      <c r="F1708" s="2">
        <v>29.268429999999999</v>
      </c>
      <c r="G1708" s="2">
        <v>10.886649999999999</v>
      </c>
      <c r="H1708" s="3">
        <f t="shared" si="109"/>
        <v>-0.62804120344002046</v>
      </c>
      <c r="I1708" s="2">
        <v>23.49156</v>
      </c>
      <c r="J1708" s="3">
        <f t="shared" si="110"/>
        <v>-0.53657185814820307</v>
      </c>
      <c r="K1708" s="2">
        <v>29.268429999999999</v>
      </c>
      <c r="L1708" s="2">
        <v>10.886649999999999</v>
      </c>
      <c r="M1708" s="3">
        <f t="shared" si="111"/>
        <v>-0.62804120344002046</v>
      </c>
    </row>
    <row r="1709" spans="1:13" x14ac:dyDescent="0.2">
      <c r="A1709" s="6" t="s">
        <v>0</v>
      </c>
      <c r="B1709" s="6" t="s">
        <v>32</v>
      </c>
      <c r="C1709" s="5">
        <v>4727.2869499999997</v>
      </c>
      <c r="D1709" s="5">
        <v>6848.2492400000001</v>
      </c>
      <c r="E1709" s="4">
        <f t="shared" si="108"/>
        <v>0.44866374993377556</v>
      </c>
      <c r="F1709" s="5">
        <v>109157.13583</v>
      </c>
      <c r="G1709" s="5">
        <v>102670.71117</v>
      </c>
      <c r="H1709" s="4">
        <f t="shared" si="109"/>
        <v>-5.9422818404670119E-2</v>
      </c>
      <c r="I1709" s="5">
        <v>129106.59174</v>
      </c>
      <c r="J1709" s="4">
        <f t="shared" si="110"/>
        <v>-0.20476011498497027</v>
      </c>
      <c r="K1709" s="5">
        <v>109157.13583</v>
      </c>
      <c r="L1709" s="5">
        <v>102670.71117</v>
      </c>
      <c r="M1709" s="4">
        <f t="shared" si="111"/>
        <v>-5.9422818404670119E-2</v>
      </c>
    </row>
    <row r="1710" spans="1:13" x14ac:dyDescent="0.2">
      <c r="A1710" s="1" t="s">
        <v>22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0.15869</v>
      </c>
      <c r="H1710" s="3" t="str">
        <f t="shared" si="109"/>
        <v/>
      </c>
      <c r="I1710" s="2">
        <v>0</v>
      </c>
      <c r="J1710" s="3" t="str">
        <f t="shared" si="110"/>
        <v/>
      </c>
      <c r="K1710" s="2">
        <v>0</v>
      </c>
      <c r="L1710" s="2">
        <v>0.15869</v>
      </c>
      <c r="M1710" s="3" t="str">
        <f t="shared" si="111"/>
        <v/>
      </c>
    </row>
    <row r="1711" spans="1:13" x14ac:dyDescent="0.2">
      <c r="A1711" s="1" t="s">
        <v>21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0.35432000000000002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0</v>
      </c>
      <c r="L1711" s="2">
        <v>0.35432000000000002</v>
      </c>
      <c r="M1711" s="3" t="str">
        <f t="shared" si="111"/>
        <v/>
      </c>
    </row>
    <row r="1712" spans="1:13" x14ac:dyDescent="0.2">
      <c r="A1712" s="1" t="s">
        <v>20</v>
      </c>
      <c r="B1712" s="1" t="s">
        <v>31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3.4759000000000002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0</v>
      </c>
      <c r="L1712" s="2">
        <v>3.4759000000000002</v>
      </c>
      <c r="M1712" s="3" t="str">
        <f t="shared" si="111"/>
        <v/>
      </c>
    </row>
    <row r="1713" spans="1:13" x14ac:dyDescent="0.2">
      <c r="A1713" s="1" t="s">
        <v>17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30.017720000000001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30.017720000000001</v>
      </c>
      <c r="M1713" s="3" t="str">
        <f t="shared" si="111"/>
        <v/>
      </c>
    </row>
    <row r="1714" spans="1:13" x14ac:dyDescent="0.2">
      <c r="A1714" s="1" t="s">
        <v>14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0</v>
      </c>
      <c r="M1714" s="3" t="str">
        <f t="shared" si="111"/>
        <v/>
      </c>
    </row>
    <row r="1715" spans="1:13" x14ac:dyDescent="0.2">
      <c r="A1715" s="1" t="s">
        <v>13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0</v>
      </c>
      <c r="L1715" s="2">
        <v>0</v>
      </c>
      <c r="M1715" s="3" t="str">
        <f t="shared" si="111"/>
        <v/>
      </c>
    </row>
    <row r="1716" spans="1:13" x14ac:dyDescent="0.2">
      <c r="A1716" s="1" t="s">
        <v>12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0</v>
      </c>
      <c r="H1716" s="3" t="str">
        <f t="shared" si="109"/>
        <v/>
      </c>
      <c r="I1716" s="2">
        <v>40.247999999999998</v>
      </c>
      <c r="J1716" s="3">
        <f t="shared" si="110"/>
        <v>-1</v>
      </c>
      <c r="K1716" s="2">
        <v>0</v>
      </c>
      <c r="L1716" s="2">
        <v>0</v>
      </c>
      <c r="M1716" s="3" t="str">
        <f t="shared" si="111"/>
        <v/>
      </c>
    </row>
    <row r="1717" spans="1:13" x14ac:dyDescent="0.2">
      <c r="A1717" s="1" t="s">
        <v>11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0.47774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0</v>
      </c>
      <c r="L1717" s="2">
        <v>0.47774</v>
      </c>
      <c r="M1717" s="3" t="str">
        <f t="shared" si="111"/>
        <v/>
      </c>
    </row>
    <row r="1718" spans="1:13" x14ac:dyDescent="0.2">
      <c r="A1718" s="1" t="s">
        <v>10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15.98216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0</v>
      </c>
      <c r="L1718" s="2">
        <v>15.98216</v>
      </c>
      <c r="M1718" s="3" t="str">
        <f t="shared" si="111"/>
        <v/>
      </c>
    </row>
    <row r="1719" spans="1:13" x14ac:dyDescent="0.2">
      <c r="A1719" s="1" t="s">
        <v>8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88.470259999999996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</v>
      </c>
      <c r="L1719" s="2">
        <v>88.470259999999996</v>
      </c>
      <c r="M1719" s="3" t="str">
        <f t="shared" si="111"/>
        <v/>
      </c>
    </row>
    <row r="1720" spans="1:13" x14ac:dyDescent="0.2">
      <c r="A1720" s="1" t="s">
        <v>7</v>
      </c>
      <c r="B1720" s="1" t="s">
        <v>31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</v>
      </c>
      <c r="L1720" s="2">
        <v>0</v>
      </c>
      <c r="M1720" s="3" t="str">
        <f t="shared" si="111"/>
        <v/>
      </c>
    </row>
    <row r="1721" spans="1:13" x14ac:dyDescent="0.2">
      <c r="A1721" s="1" t="s">
        <v>6</v>
      </c>
      <c r="B1721" s="1" t="s">
        <v>31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0</v>
      </c>
      <c r="L1721" s="2">
        <v>0</v>
      </c>
      <c r="M1721" s="3" t="str">
        <f t="shared" si="111"/>
        <v/>
      </c>
    </row>
    <row r="1722" spans="1:13" x14ac:dyDescent="0.2">
      <c r="A1722" s="1" t="s">
        <v>4</v>
      </c>
      <c r="B1722" s="1" t="s">
        <v>31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7.6478999999999999</v>
      </c>
      <c r="H1722" s="3" t="str">
        <f t="shared" si="109"/>
        <v/>
      </c>
      <c r="I1722" s="2">
        <v>0</v>
      </c>
      <c r="J1722" s="3" t="str">
        <f t="shared" si="110"/>
        <v/>
      </c>
      <c r="K1722" s="2">
        <v>0</v>
      </c>
      <c r="L1722" s="2">
        <v>7.6478999999999999</v>
      </c>
      <c r="M1722" s="3" t="str">
        <f t="shared" si="111"/>
        <v/>
      </c>
    </row>
    <row r="1723" spans="1:13" x14ac:dyDescent="0.2">
      <c r="A1723" s="1" t="s">
        <v>2</v>
      </c>
      <c r="B1723" s="1" t="s">
        <v>31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</v>
      </c>
      <c r="L1723" s="2">
        <v>0</v>
      </c>
      <c r="M1723" s="3" t="str">
        <f t="shared" si="111"/>
        <v/>
      </c>
    </row>
    <row r="1724" spans="1:13" x14ac:dyDescent="0.2">
      <c r="A1724" s="6" t="s">
        <v>0</v>
      </c>
      <c r="B1724" s="6" t="s">
        <v>31</v>
      </c>
      <c r="C1724" s="5">
        <v>0</v>
      </c>
      <c r="D1724" s="5">
        <v>0</v>
      </c>
      <c r="E1724" s="4" t="str">
        <f t="shared" si="108"/>
        <v/>
      </c>
      <c r="F1724" s="5">
        <v>0</v>
      </c>
      <c r="G1724" s="5">
        <v>146.58468999999999</v>
      </c>
      <c r="H1724" s="4" t="str">
        <f t="shared" si="109"/>
        <v/>
      </c>
      <c r="I1724" s="5">
        <v>40.247999999999998</v>
      </c>
      <c r="J1724" s="4">
        <f t="shared" si="110"/>
        <v>2.6420366229377859</v>
      </c>
      <c r="K1724" s="5">
        <v>0</v>
      </c>
      <c r="L1724" s="5">
        <v>146.58468999999999</v>
      </c>
      <c r="M1724" s="4" t="str">
        <f t="shared" si="111"/>
        <v/>
      </c>
    </row>
    <row r="1725" spans="1:13" x14ac:dyDescent="0.2">
      <c r="A1725" s="1" t="s">
        <v>22</v>
      </c>
      <c r="B1725" s="1" t="s">
        <v>30</v>
      </c>
      <c r="C1725" s="2">
        <v>0</v>
      </c>
      <c r="D1725" s="2">
        <v>0</v>
      </c>
      <c r="E1725" s="3" t="str">
        <f t="shared" si="108"/>
        <v/>
      </c>
      <c r="F1725" s="2">
        <v>0.38851000000000002</v>
      </c>
      <c r="G1725" s="2">
        <v>1.363E-2</v>
      </c>
      <c r="H1725" s="3">
        <f t="shared" si="109"/>
        <v>-0.96491724794728584</v>
      </c>
      <c r="I1725" s="2">
        <v>8.9999999999999993E-3</v>
      </c>
      <c r="J1725" s="3">
        <f t="shared" si="110"/>
        <v>0.51444444444444448</v>
      </c>
      <c r="K1725" s="2">
        <v>0.38851000000000002</v>
      </c>
      <c r="L1725" s="2">
        <v>1.363E-2</v>
      </c>
      <c r="M1725" s="3">
        <f t="shared" si="111"/>
        <v>-0.96491724794728584</v>
      </c>
    </row>
    <row r="1726" spans="1:13" x14ac:dyDescent="0.2">
      <c r="A1726" s="1" t="s">
        <v>21</v>
      </c>
      <c r="B1726" s="1" t="s">
        <v>30</v>
      </c>
      <c r="C1726" s="2">
        <v>103.11286</v>
      </c>
      <c r="D1726" s="2">
        <v>80.88861</v>
      </c>
      <c r="E1726" s="3">
        <f t="shared" si="108"/>
        <v>-0.21553325162351233</v>
      </c>
      <c r="F1726" s="2">
        <v>1255.7060899999999</v>
      </c>
      <c r="G1726" s="2">
        <v>1827.7501099999999</v>
      </c>
      <c r="H1726" s="3">
        <f t="shared" si="109"/>
        <v>0.45555566271084991</v>
      </c>
      <c r="I1726" s="2">
        <v>1523.0468599999999</v>
      </c>
      <c r="J1726" s="3">
        <f t="shared" si="110"/>
        <v>0.20006163828734724</v>
      </c>
      <c r="K1726" s="2">
        <v>1255.7060899999999</v>
      </c>
      <c r="L1726" s="2">
        <v>1827.7501099999999</v>
      </c>
      <c r="M1726" s="3">
        <f t="shared" si="111"/>
        <v>0.45555566271084991</v>
      </c>
    </row>
    <row r="1727" spans="1:13" x14ac:dyDescent="0.2">
      <c r="A1727" s="1" t="s">
        <v>20</v>
      </c>
      <c r="B1727" s="1" t="s">
        <v>30</v>
      </c>
      <c r="C1727" s="2">
        <v>0</v>
      </c>
      <c r="D1727" s="2">
        <v>0</v>
      </c>
      <c r="E1727" s="3" t="str">
        <f t="shared" si="108"/>
        <v/>
      </c>
      <c r="F1727" s="2">
        <v>53.576630000000002</v>
      </c>
      <c r="G1727" s="2">
        <v>172.12103999999999</v>
      </c>
      <c r="H1727" s="3">
        <f t="shared" si="109"/>
        <v>2.2126141565828235</v>
      </c>
      <c r="I1727" s="2">
        <v>117.48663999999999</v>
      </c>
      <c r="J1727" s="3">
        <f t="shared" si="110"/>
        <v>0.46502649152278086</v>
      </c>
      <c r="K1727" s="2">
        <v>53.576630000000002</v>
      </c>
      <c r="L1727" s="2">
        <v>172.12103999999999</v>
      </c>
      <c r="M1727" s="3">
        <f t="shared" si="111"/>
        <v>2.2126141565828235</v>
      </c>
    </row>
    <row r="1728" spans="1:13" x14ac:dyDescent="0.2">
      <c r="A1728" s="1" t="s">
        <v>19</v>
      </c>
      <c r="B1728" s="1" t="s">
        <v>30</v>
      </c>
      <c r="C1728" s="2">
        <v>2.5171600000000001</v>
      </c>
      <c r="D1728" s="2">
        <v>3.2989899999999999</v>
      </c>
      <c r="E1728" s="3">
        <f t="shared" si="108"/>
        <v>0.31060004131640406</v>
      </c>
      <c r="F1728" s="2">
        <v>1792.50027</v>
      </c>
      <c r="G1728" s="2">
        <v>2196.5875299999998</v>
      </c>
      <c r="H1728" s="3">
        <f t="shared" si="109"/>
        <v>0.22543218919570918</v>
      </c>
      <c r="I1728" s="2">
        <v>1355.6662799999999</v>
      </c>
      <c r="J1728" s="3">
        <f t="shared" si="110"/>
        <v>0.62030107439125803</v>
      </c>
      <c r="K1728" s="2">
        <v>1792.50027</v>
      </c>
      <c r="L1728" s="2">
        <v>2196.5875299999998</v>
      </c>
      <c r="M1728" s="3">
        <f t="shared" si="111"/>
        <v>0.22543218919570918</v>
      </c>
    </row>
    <row r="1729" spans="1:13" x14ac:dyDescent="0.2">
      <c r="A1729" s="1" t="s">
        <v>18</v>
      </c>
      <c r="B1729" s="1" t="s">
        <v>30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</v>
      </c>
      <c r="L1729" s="2">
        <v>0</v>
      </c>
      <c r="M1729" s="3" t="str">
        <f t="shared" si="111"/>
        <v/>
      </c>
    </row>
    <row r="1730" spans="1:13" x14ac:dyDescent="0.2">
      <c r="A1730" s="1" t="s">
        <v>17</v>
      </c>
      <c r="B1730" s="1" t="s">
        <v>30</v>
      </c>
      <c r="C1730" s="2">
        <v>0</v>
      </c>
      <c r="D1730" s="2">
        <v>0</v>
      </c>
      <c r="E1730" s="3" t="str">
        <f t="shared" si="108"/>
        <v/>
      </c>
      <c r="F1730" s="2">
        <v>6.2073900000000002</v>
      </c>
      <c r="G1730" s="2">
        <v>36.457549999999998</v>
      </c>
      <c r="H1730" s="3">
        <f t="shared" si="109"/>
        <v>4.8732494655563769</v>
      </c>
      <c r="I1730" s="2">
        <v>0.43</v>
      </c>
      <c r="J1730" s="3">
        <f t="shared" si="110"/>
        <v>83.784999999999997</v>
      </c>
      <c r="K1730" s="2">
        <v>6.2073900000000002</v>
      </c>
      <c r="L1730" s="2">
        <v>36.457549999999998</v>
      </c>
      <c r="M1730" s="3">
        <f t="shared" si="111"/>
        <v>4.8732494655563769</v>
      </c>
    </row>
    <row r="1731" spans="1:13" x14ac:dyDescent="0.2">
      <c r="A1731" s="1" t="s">
        <v>15</v>
      </c>
      <c r="B1731" s="1" t="s">
        <v>30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0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0</v>
      </c>
      <c r="L1731" s="2">
        <v>0</v>
      </c>
      <c r="M1731" s="3" t="str">
        <f t="shared" si="111"/>
        <v/>
      </c>
    </row>
    <row r="1732" spans="1:13" x14ac:dyDescent="0.2">
      <c r="A1732" s="1" t="s">
        <v>14</v>
      </c>
      <c r="B1732" s="1" t="s">
        <v>30</v>
      </c>
      <c r="C1732" s="2">
        <v>44.579149999999998</v>
      </c>
      <c r="D1732" s="2">
        <v>0</v>
      </c>
      <c r="E1732" s="3">
        <f t="shared" si="108"/>
        <v>-1</v>
      </c>
      <c r="F1732" s="2">
        <v>5662.18685</v>
      </c>
      <c r="G1732" s="2">
        <v>3136.8502400000002</v>
      </c>
      <c r="H1732" s="3">
        <f t="shared" si="109"/>
        <v>-0.44600022516035476</v>
      </c>
      <c r="I1732" s="2">
        <v>3931.7688199999998</v>
      </c>
      <c r="J1732" s="3">
        <f t="shared" si="110"/>
        <v>-0.20217836205334161</v>
      </c>
      <c r="K1732" s="2">
        <v>5662.18685</v>
      </c>
      <c r="L1732" s="2">
        <v>3136.8502400000002</v>
      </c>
      <c r="M1732" s="3">
        <f t="shared" si="111"/>
        <v>-0.44600022516035476</v>
      </c>
    </row>
    <row r="1733" spans="1:13" x14ac:dyDescent="0.2">
      <c r="A1733" s="1" t="s">
        <v>13</v>
      </c>
      <c r="B1733" s="1" t="s">
        <v>30</v>
      </c>
      <c r="C1733" s="2">
        <v>2.4076599999999999</v>
      </c>
      <c r="D1733" s="2">
        <v>119.01128</v>
      </c>
      <c r="E1733" s="3">
        <f t="shared" si="108"/>
        <v>48.430268393377801</v>
      </c>
      <c r="F1733" s="2">
        <v>3799.9059499999998</v>
      </c>
      <c r="G1733" s="2">
        <v>2059.8152399999999</v>
      </c>
      <c r="H1733" s="3">
        <f t="shared" si="109"/>
        <v>-0.45792994166079293</v>
      </c>
      <c r="I1733" s="2">
        <v>3377.33862</v>
      </c>
      <c r="J1733" s="3">
        <f t="shared" si="110"/>
        <v>-0.39010698311323022</v>
      </c>
      <c r="K1733" s="2">
        <v>3799.9059499999998</v>
      </c>
      <c r="L1733" s="2">
        <v>2059.8152399999999</v>
      </c>
      <c r="M1733" s="3">
        <f t="shared" si="111"/>
        <v>-0.45792994166079293</v>
      </c>
    </row>
    <row r="1734" spans="1:13" x14ac:dyDescent="0.2">
      <c r="A1734" s="1" t="s">
        <v>12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2.8186200000000001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2.8186200000000001</v>
      </c>
      <c r="M1734" s="3" t="str">
        <f t="shared" si="111"/>
        <v/>
      </c>
    </row>
    <row r="1735" spans="1:13" x14ac:dyDescent="0.2">
      <c r="A1735" s="1" t="s">
        <v>11</v>
      </c>
      <c r="B1735" s="1" t="s">
        <v>30</v>
      </c>
      <c r="C1735" s="2">
        <v>0</v>
      </c>
      <c r="D1735" s="2">
        <v>0</v>
      </c>
      <c r="E1735" s="3" t="str">
        <f t="shared" si="108"/>
        <v/>
      </c>
      <c r="F1735" s="2">
        <v>12.31958</v>
      </c>
      <c r="G1735" s="2">
        <v>15.09695</v>
      </c>
      <c r="H1735" s="3">
        <f t="shared" si="109"/>
        <v>0.22544356219936068</v>
      </c>
      <c r="I1735" s="2">
        <v>0.51690999999999998</v>
      </c>
      <c r="J1735" s="3">
        <f t="shared" si="110"/>
        <v>28.206148072198257</v>
      </c>
      <c r="K1735" s="2">
        <v>12.31958</v>
      </c>
      <c r="L1735" s="2">
        <v>15.09695</v>
      </c>
      <c r="M1735" s="3">
        <f t="shared" si="111"/>
        <v>0.22544356219936068</v>
      </c>
    </row>
    <row r="1736" spans="1:13" x14ac:dyDescent="0.2">
      <c r="A1736" s="1" t="s">
        <v>10</v>
      </c>
      <c r="B1736" s="1" t="s">
        <v>30</v>
      </c>
      <c r="C1736" s="2">
        <v>10.499890000000001</v>
      </c>
      <c r="D1736" s="2">
        <v>0</v>
      </c>
      <c r="E1736" s="3">
        <f t="shared" si="108"/>
        <v>-1</v>
      </c>
      <c r="F1736" s="2">
        <v>334.43274000000002</v>
      </c>
      <c r="G1736" s="2">
        <v>202.57470000000001</v>
      </c>
      <c r="H1736" s="3">
        <f t="shared" si="109"/>
        <v>-0.39427371853605009</v>
      </c>
      <c r="I1736" s="2">
        <v>570.75184999999999</v>
      </c>
      <c r="J1736" s="3">
        <f t="shared" si="110"/>
        <v>-0.64507394938798712</v>
      </c>
      <c r="K1736" s="2">
        <v>334.43274000000002</v>
      </c>
      <c r="L1736" s="2">
        <v>202.57470000000001</v>
      </c>
      <c r="M1736" s="3">
        <f t="shared" si="111"/>
        <v>-0.39427371853605009</v>
      </c>
    </row>
    <row r="1737" spans="1:13" x14ac:dyDescent="0.2">
      <c r="A1737" s="1" t="s">
        <v>9</v>
      </c>
      <c r="B1737" s="1" t="s">
        <v>30</v>
      </c>
      <c r="C1737" s="2">
        <v>0</v>
      </c>
      <c r="D1737" s="2">
        <v>0</v>
      </c>
      <c r="E1737" s="3" t="str">
        <f t="shared" si="108"/>
        <v/>
      </c>
      <c r="F1737" s="2">
        <v>0.20468</v>
      </c>
      <c r="G1737" s="2">
        <v>25.224710000000002</v>
      </c>
      <c r="H1737" s="3">
        <f t="shared" si="109"/>
        <v>122.23974008207935</v>
      </c>
      <c r="I1737" s="2">
        <v>124.38912000000001</v>
      </c>
      <c r="J1737" s="3">
        <f t="shared" si="110"/>
        <v>-0.79721128343057657</v>
      </c>
      <c r="K1737" s="2">
        <v>0.20468</v>
      </c>
      <c r="L1737" s="2">
        <v>25.224710000000002</v>
      </c>
      <c r="M1737" s="3">
        <f t="shared" si="111"/>
        <v>122.23974008207935</v>
      </c>
    </row>
    <row r="1738" spans="1:13" x14ac:dyDescent="0.2">
      <c r="A1738" s="1" t="s">
        <v>8</v>
      </c>
      <c r="B1738" s="1" t="s">
        <v>30</v>
      </c>
      <c r="C1738" s="2">
        <v>0</v>
      </c>
      <c r="D1738" s="2">
        <v>0</v>
      </c>
      <c r="E1738" s="3" t="str">
        <f t="shared" si="108"/>
        <v/>
      </c>
      <c r="F1738" s="2">
        <v>57.104080000000003</v>
      </c>
      <c r="G1738" s="2">
        <v>70.742369999999994</v>
      </c>
      <c r="H1738" s="3">
        <f t="shared" si="109"/>
        <v>0.23883214649461104</v>
      </c>
      <c r="I1738" s="2">
        <v>183.67728</v>
      </c>
      <c r="J1738" s="3">
        <f t="shared" si="110"/>
        <v>-0.6148550871397922</v>
      </c>
      <c r="K1738" s="2">
        <v>57.104080000000003</v>
      </c>
      <c r="L1738" s="2">
        <v>70.742369999999994</v>
      </c>
      <c r="M1738" s="3">
        <f t="shared" si="111"/>
        <v>0.23883214649461104</v>
      </c>
    </row>
    <row r="1739" spans="1:13" x14ac:dyDescent="0.2">
      <c r="A1739" s="1" t="s">
        <v>7</v>
      </c>
      <c r="B1739" s="1" t="s">
        <v>30</v>
      </c>
      <c r="C1739" s="2">
        <v>0</v>
      </c>
      <c r="D1739" s="2">
        <v>20.85791</v>
      </c>
      <c r="E1739" s="3" t="str">
        <f t="shared" si="108"/>
        <v/>
      </c>
      <c r="F1739" s="2">
        <v>872.89674000000002</v>
      </c>
      <c r="G1739" s="2">
        <v>919.75387999999998</v>
      </c>
      <c r="H1739" s="3">
        <f t="shared" si="109"/>
        <v>5.3680049257601725E-2</v>
      </c>
      <c r="I1739" s="2">
        <v>992.41824999999994</v>
      </c>
      <c r="J1739" s="3">
        <f t="shared" si="110"/>
        <v>-7.3219501958977418E-2</v>
      </c>
      <c r="K1739" s="2">
        <v>872.89674000000002</v>
      </c>
      <c r="L1739" s="2">
        <v>919.75387999999998</v>
      </c>
      <c r="M1739" s="3">
        <f t="shared" si="111"/>
        <v>5.3680049257601725E-2</v>
      </c>
    </row>
    <row r="1740" spans="1:13" x14ac:dyDescent="0.2">
      <c r="A1740" s="1" t="s">
        <v>6</v>
      </c>
      <c r="B1740" s="1" t="s">
        <v>30</v>
      </c>
      <c r="C1740" s="2">
        <v>0</v>
      </c>
      <c r="D1740" s="2">
        <v>14.77725</v>
      </c>
      <c r="E1740" s="3" t="str">
        <f t="shared" ref="E1740:E1801" si="112">IF(C1740=0,"",(D1740/C1740-1))</f>
        <v/>
      </c>
      <c r="F1740" s="2">
        <v>21.058309999999999</v>
      </c>
      <c r="G1740" s="2">
        <v>37.418770000000002</v>
      </c>
      <c r="H1740" s="3">
        <f t="shared" ref="H1740:H1801" si="113">IF(F1740=0,"",(G1740/F1740-1))</f>
        <v>0.77691229733060263</v>
      </c>
      <c r="I1740" s="2">
        <v>31.601179999999999</v>
      </c>
      <c r="J1740" s="3">
        <f t="shared" ref="J1740:J1801" si="114">IF(I1740=0,"",(G1740/I1740-1))</f>
        <v>0.18409407496808683</v>
      </c>
      <c r="K1740" s="2">
        <v>21.058309999999999</v>
      </c>
      <c r="L1740" s="2">
        <v>37.418770000000002</v>
      </c>
      <c r="M1740" s="3">
        <f t="shared" ref="M1740:M1801" si="115">IF(K1740=0,"",(L1740/K1740-1))</f>
        <v>0.77691229733060263</v>
      </c>
    </row>
    <row r="1741" spans="1:13" x14ac:dyDescent="0.2">
      <c r="A1741" s="1" t="s">
        <v>5</v>
      </c>
      <c r="B1741" s="1" t="s">
        <v>30</v>
      </c>
      <c r="C1741" s="2">
        <v>0</v>
      </c>
      <c r="D1741" s="2">
        <v>0</v>
      </c>
      <c r="E1741" s="3" t="str">
        <f t="shared" si="112"/>
        <v/>
      </c>
      <c r="F1741" s="2">
        <v>335</v>
      </c>
      <c r="G1741" s="2">
        <v>0</v>
      </c>
      <c r="H1741" s="3">
        <f t="shared" si="113"/>
        <v>-1</v>
      </c>
      <c r="I1741" s="2">
        <v>0</v>
      </c>
      <c r="J1741" s="3" t="str">
        <f t="shared" si="114"/>
        <v/>
      </c>
      <c r="K1741" s="2">
        <v>335</v>
      </c>
      <c r="L1741" s="2">
        <v>0</v>
      </c>
      <c r="M1741" s="3">
        <f t="shared" si="115"/>
        <v>-1</v>
      </c>
    </row>
    <row r="1742" spans="1:13" x14ac:dyDescent="0.2">
      <c r="A1742" s="1" t="s">
        <v>4</v>
      </c>
      <c r="B1742" s="1" t="s">
        <v>30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0.72082999999999997</v>
      </c>
      <c r="H1742" s="3" t="str">
        <f t="shared" si="113"/>
        <v/>
      </c>
      <c r="I1742" s="2">
        <v>0</v>
      </c>
      <c r="J1742" s="3" t="str">
        <f t="shared" si="114"/>
        <v/>
      </c>
      <c r="K1742" s="2">
        <v>0</v>
      </c>
      <c r="L1742" s="2">
        <v>0.72082999999999997</v>
      </c>
      <c r="M1742" s="3" t="str">
        <f t="shared" si="115"/>
        <v/>
      </c>
    </row>
    <row r="1743" spans="1:13" x14ac:dyDescent="0.2">
      <c r="A1743" s="1" t="s">
        <v>3</v>
      </c>
      <c r="B1743" s="1" t="s">
        <v>30</v>
      </c>
      <c r="C1743" s="2">
        <v>85.828100000000006</v>
      </c>
      <c r="D1743" s="2">
        <v>0</v>
      </c>
      <c r="E1743" s="3">
        <f t="shared" si="112"/>
        <v>-1</v>
      </c>
      <c r="F1743" s="2">
        <v>1119.61421</v>
      </c>
      <c r="G1743" s="2">
        <v>985.79930999999999</v>
      </c>
      <c r="H1743" s="3">
        <f t="shared" si="113"/>
        <v>-0.11951875816224233</v>
      </c>
      <c r="I1743" s="2">
        <v>1199.87779</v>
      </c>
      <c r="J1743" s="3">
        <f t="shared" si="114"/>
        <v>-0.17841690360815832</v>
      </c>
      <c r="K1743" s="2">
        <v>1119.61421</v>
      </c>
      <c r="L1743" s="2">
        <v>985.79930999999999</v>
      </c>
      <c r="M1743" s="3">
        <f t="shared" si="115"/>
        <v>-0.11951875816224233</v>
      </c>
    </row>
    <row r="1744" spans="1:13" x14ac:dyDescent="0.2">
      <c r="A1744" s="1" t="s">
        <v>26</v>
      </c>
      <c r="B1744" s="1" t="s">
        <v>30</v>
      </c>
      <c r="C1744" s="2">
        <v>0</v>
      </c>
      <c r="D1744" s="2">
        <v>0</v>
      </c>
      <c r="E1744" s="3" t="str">
        <f t="shared" si="112"/>
        <v/>
      </c>
      <c r="F1744" s="2">
        <v>13.24662</v>
      </c>
      <c r="G1744" s="2">
        <v>34.939450000000001</v>
      </c>
      <c r="H1744" s="3">
        <f t="shared" si="113"/>
        <v>1.6376124626508499</v>
      </c>
      <c r="I1744" s="2">
        <v>11.699780000000001</v>
      </c>
      <c r="J1744" s="3">
        <f t="shared" si="114"/>
        <v>1.9863339310653703</v>
      </c>
      <c r="K1744" s="2">
        <v>13.24662</v>
      </c>
      <c r="L1744" s="2">
        <v>34.939450000000001</v>
      </c>
      <c r="M1744" s="3">
        <f t="shared" si="115"/>
        <v>1.6376124626508499</v>
      </c>
    </row>
    <row r="1745" spans="1:13" x14ac:dyDescent="0.2">
      <c r="A1745" s="1" t="s">
        <v>2</v>
      </c>
      <c r="B1745" s="1" t="s">
        <v>30</v>
      </c>
      <c r="C1745" s="2">
        <v>163.76791</v>
      </c>
      <c r="D1745" s="2">
        <v>468.74741</v>
      </c>
      <c r="E1745" s="3">
        <f t="shared" si="112"/>
        <v>1.8622665453812046</v>
      </c>
      <c r="F1745" s="2">
        <v>4127.1226299999998</v>
      </c>
      <c r="G1745" s="2">
        <v>5481.5572700000002</v>
      </c>
      <c r="H1745" s="3">
        <f t="shared" si="113"/>
        <v>0.32817891820190481</v>
      </c>
      <c r="I1745" s="2">
        <v>7129.4936100000004</v>
      </c>
      <c r="J1745" s="3">
        <f t="shared" si="114"/>
        <v>-0.2311435327873167</v>
      </c>
      <c r="K1745" s="2">
        <v>4127.1226299999998</v>
      </c>
      <c r="L1745" s="2">
        <v>5481.5572700000002</v>
      </c>
      <c r="M1745" s="3">
        <f t="shared" si="115"/>
        <v>0.32817891820190481</v>
      </c>
    </row>
    <row r="1746" spans="1:13" x14ac:dyDescent="0.2">
      <c r="A1746" s="1" t="s">
        <v>25</v>
      </c>
      <c r="B1746" s="1" t="s">
        <v>30</v>
      </c>
      <c r="C1746" s="2">
        <v>0</v>
      </c>
      <c r="D1746" s="2">
        <v>0</v>
      </c>
      <c r="E1746" s="3" t="str">
        <f t="shared" si="112"/>
        <v/>
      </c>
      <c r="F1746" s="2">
        <v>73.884200000000007</v>
      </c>
      <c r="G1746" s="2">
        <v>164.25613000000001</v>
      </c>
      <c r="H1746" s="3">
        <f t="shared" si="113"/>
        <v>1.2231563717276495</v>
      </c>
      <c r="I1746" s="2">
        <v>102.01509</v>
      </c>
      <c r="J1746" s="3">
        <f t="shared" si="114"/>
        <v>0.61011601322902331</v>
      </c>
      <c r="K1746" s="2">
        <v>73.884200000000007</v>
      </c>
      <c r="L1746" s="2">
        <v>164.25613000000001</v>
      </c>
      <c r="M1746" s="3">
        <f t="shared" si="115"/>
        <v>1.2231563717276495</v>
      </c>
    </row>
    <row r="1747" spans="1:13" x14ac:dyDescent="0.2">
      <c r="A1747" s="1" t="s">
        <v>29</v>
      </c>
      <c r="B1747" s="1" t="s">
        <v>30</v>
      </c>
      <c r="C1747" s="2">
        <v>0</v>
      </c>
      <c r="D1747" s="2">
        <v>0</v>
      </c>
      <c r="E1747" s="3" t="str">
        <f t="shared" si="112"/>
        <v/>
      </c>
      <c r="F1747" s="2">
        <v>0</v>
      </c>
      <c r="G1747" s="2">
        <v>4.7360800000000003</v>
      </c>
      <c r="H1747" s="3" t="str">
        <f t="shared" si="113"/>
        <v/>
      </c>
      <c r="I1747" s="2">
        <v>0</v>
      </c>
      <c r="J1747" s="3" t="str">
        <f t="shared" si="114"/>
        <v/>
      </c>
      <c r="K1747" s="2">
        <v>0</v>
      </c>
      <c r="L1747" s="2">
        <v>4.7360800000000003</v>
      </c>
      <c r="M1747" s="3" t="str">
        <f t="shared" si="115"/>
        <v/>
      </c>
    </row>
    <row r="1748" spans="1:13" x14ac:dyDescent="0.2">
      <c r="A1748" s="6" t="s">
        <v>0</v>
      </c>
      <c r="B1748" s="6" t="s">
        <v>30</v>
      </c>
      <c r="C1748" s="5">
        <v>412.71273000000002</v>
      </c>
      <c r="D1748" s="5">
        <v>707.58145000000002</v>
      </c>
      <c r="E1748" s="4">
        <f t="shared" si="112"/>
        <v>0.71446480461118789</v>
      </c>
      <c r="F1748" s="5">
        <v>19537.355479999998</v>
      </c>
      <c r="G1748" s="5">
        <v>17375.234410000001</v>
      </c>
      <c r="H1748" s="4">
        <f t="shared" si="113"/>
        <v>-0.11066600452724107</v>
      </c>
      <c r="I1748" s="5">
        <v>20652.18708</v>
      </c>
      <c r="J1748" s="4">
        <f t="shared" si="114"/>
        <v>-0.15867339654178647</v>
      </c>
      <c r="K1748" s="5">
        <v>19537.355479999998</v>
      </c>
      <c r="L1748" s="5">
        <v>17375.234410000001</v>
      </c>
      <c r="M1748" s="4">
        <f t="shared" si="115"/>
        <v>-0.11066600452724107</v>
      </c>
    </row>
    <row r="1749" spans="1:13" x14ac:dyDescent="0.2">
      <c r="A1749" s="1" t="s">
        <v>22</v>
      </c>
      <c r="B1749" s="1" t="s">
        <v>28</v>
      </c>
      <c r="C1749" s="2">
        <v>117.15646</v>
      </c>
      <c r="D1749" s="2">
        <v>0</v>
      </c>
      <c r="E1749" s="3">
        <f t="shared" si="112"/>
        <v>-1</v>
      </c>
      <c r="F1749" s="2">
        <v>386.11282</v>
      </c>
      <c r="G1749" s="2">
        <v>556.43356000000006</v>
      </c>
      <c r="H1749" s="3">
        <f t="shared" si="113"/>
        <v>0.44111651097210403</v>
      </c>
      <c r="I1749" s="2">
        <v>420.84563000000003</v>
      </c>
      <c r="J1749" s="3">
        <f t="shared" si="114"/>
        <v>0.32217972656624716</v>
      </c>
      <c r="K1749" s="2">
        <v>386.11282</v>
      </c>
      <c r="L1749" s="2">
        <v>556.43356000000006</v>
      </c>
      <c r="M1749" s="3">
        <f t="shared" si="115"/>
        <v>0.44111651097210403</v>
      </c>
    </row>
    <row r="1750" spans="1:13" x14ac:dyDescent="0.2">
      <c r="A1750" s="1" t="s">
        <v>21</v>
      </c>
      <c r="B1750" s="1" t="s">
        <v>28</v>
      </c>
      <c r="C1750" s="2">
        <v>0</v>
      </c>
      <c r="D1750" s="2">
        <v>21.627549999999999</v>
      </c>
      <c r="E1750" s="3" t="str">
        <f t="shared" si="112"/>
        <v/>
      </c>
      <c r="F1750" s="2">
        <v>232.19215</v>
      </c>
      <c r="G1750" s="2">
        <v>92.018730000000005</v>
      </c>
      <c r="H1750" s="3">
        <f t="shared" si="113"/>
        <v>-0.60369577524477025</v>
      </c>
      <c r="I1750" s="2">
        <v>178.21308999999999</v>
      </c>
      <c r="J1750" s="3">
        <f t="shared" si="114"/>
        <v>-0.48365897252553103</v>
      </c>
      <c r="K1750" s="2">
        <v>232.19215</v>
      </c>
      <c r="L1750" s="2">
        <v>92.018730000000005</v>
      </c>
      <c r="M1750" s="3">
        <f t="shared" si="115"/>
        <v>-0.60369577524477025</v>
      </c>
    </row>
    <row r="1751" spans="1:13" x14ac:dyDescent="0.2">
      <c r="A1751" s="1" t="s">
        <v>20</v>
      </c>
      <c r="B1751" s="1" t="s">
        <v>28</v>
      </c>
      <c r="C1751" s="2">
        <v>8.2509700000000006</v>
      </c>
      <c r="D1751" s="2">
        <v>0</v>
      </c>
      <c r="E1751" s="3">
        <f t="shared" si="112"/>
        <v>-1</v>
      </c>
      <c r="F1751" s="2">
        <v>554.37838999999997</v>
      </c>
      <c r="G1751" s="2">
        <v>157.27838</v>
      </c>
      <c r="H1751" s="3">
        <f t="shared" si="113"/>
        <v>-0.71629777993330512</v>
      </c>
      <c r="I1751" s="2">
        <v>709.23820000000001</v>
      </c>
      <c r="J1751" s="3">
        <f t="shared" si="114"/>
        <v>-0.77824321927386308</v>
      </c>
      <c r="K1751" s="2">
        <v>554.37838999999997</v>
      </c>
      <c r="L1751" s="2">
        <v>157.27838</v>
      </c>
      <c r="M1751" s="3">
        <f t="shared" si="115"/>
        <v>-0.71629777993330512</v>
      </c>
    </row>
    <row r="1752" spans="1:13" x14ac:dyDescent="0.2">
      <c r="A1752" s="1" t="s">
        <v>19</v>
      </c>
      <c r="B1752" s="1" t="s">
        <v>28</v>
      </c>
      <c r="C1752" s="2">
        <v>4.4316899999999997</v>
      </c>
      <c r="D1752" s="2">
        <v>0</v>
      </c>
      <c r="E1752" s="3">
        <f t="shared" si="112"/>
        <v>-1</v>
      </c>
      <c r="F1752" s="2">
        <v>111.73645999999999</v>
      </c>
      <c r="G1752" s="2">
        <v>12.42131</v>
      </c>
      <c r="H1752" s="3">
        <f t="shared" si="113"/>
        <v>-0.88883386855105306</v>
      </c>
      <c r="I1752" s="2">
        <v>38.019849999999998</v>
      </c>
      <c r="J1752" s="3">
        <f t="shared" si="114"/>
        <v>-0.67329408190721418</v>
      </c>
      <c r="K1752" s="2">
        <v>111.73645999999999</v>
      </c>
      <c r="L1752" s="2">
        <v>12.42131</v>
      </c>
      <c r="M1752" s="3">
        <f t="shared" si="115"/>
        <v>-0.88883386855105306</v>
      </c>
    </row>
    <row r="1753" spans="1:13" x14ac:dyDescent="0.2">
      <c r="A1753" s="1" t="s">
        <v>18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92.5</v>
      </c>
      <c r="G1753" s="2">
        <v>0.97180999999999995</v>
      </c>
      <c r="H1753" s="3">
        <f t="shared" si="113"/>
        <v>-0.98949394594594597</v>
      </c>
      <c r="I1753" s="2">
        <v>7.0256499999999997</v>
      </c>
      <c r="J1753" s="3">
        <f t="shared" si="114"/>
        <v>-0.86167685552226481</v>
      </c>
      <c r="K1753" s="2">
        <v>92.5</v>
      </c>
      <c r="L1753" s="2">
        <v>0.97180999999999995</v>
      </c>
      <c r="M1753" s="3">
        <f t="shared" si="115"/>
        <v>-0.98949394594594597</v>
      </c>
    </row>
    <row r="1754" spans="1:13" x14ac:dyDescent="0.2">
      <c r="A1754" s="1" t="s">
        <v>17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106.34329</v>
      </c>
      <c r="G1754" s="2">
        <v>24.813980000000001</v>
      </c>
      <c r="H1754" s="3">
        <f t="shared" si="113"/>
        <v>-0.76666153548568983</v>
      </c>
      <c r="I1754" s="2">
        <v>82.558130000000006</v>
      </c>
      <c r="J1754" s="3">
        <f t="shared" si="114"/>
        <v>-0.69943626387855451</v>
      </c>
      <c r="K1754" s="2">
        <v>106.34329</v>
      </c>
      <c r="L1754" s="2">
        <v>24.813980000000001</v>
      </c>
      <c r="M1754" s="3">
        <f t="shared" si="115"/>
        <v>-0.76666153548568983</v>
      </c>
    </row>
    <row r="1755" spans="1:13" x14ac:dyDescent="0.2">
      <c r="A1755" s="1" t="s">
        <v>16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0</v>
      </c>
      <c r="J1755" s="3" t="str">
        <f t="shared" si="114"/>
        <v/>
      </c>
      <c r="K1755" s="2">
        <v>0</v>
      </c>
      <c r="L1755" s="2">
        <v>0</v>
      </c>
      <c r="M1755" s="3" t="str">
        <f t="shared" si="115"/>
        <v/>
      </c>
    </row>
    <row r="1756" spans="1:13" x14ac:dyDescent="0.2">
      <c r="A1756" s="1" t="s">
        <v>15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0</v>
      </c>
      <c r="H1756" s="3" t="str">
        <f t="shared" si="113"/>
        <v/>
      </c>
      <c r="I1756" s="2">
        <v>0</v>
      </c>
      <c r="J1756" s="3" t="str">
        <f t="shared" si="114"/>
        <v/>
      </c>
      <c r="K1756" s="2">
        <v>0</v>
      </c>
      <c r="L1756" s="2">
        <v>0</v>
      </c>
      <c r="M1756" s="3" t="str">
        <f t="shared" si="115"/>
        <v/>
      </c>
    </row>
    <row r="1757" spans="1:13" x14ac:dyDescent="0.2">
      <c r="A1757" s="1" t="s">
        <v>14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0.97728000000000004</v>
      </c>
      <c r="G1757" s="2">
        <v>0</v>
      </c>
      <c r="H1757" s="3">
        <f t="shared" si="113"/>
        <v>-1</v>
      </c>
      <c r="I1757" s="2">
        <v>0</v>
      </c>
      <c r="J1757" s="3" t="str">
        <f t="shared" si="114"/>
        <v/>
      </c>
      <c r="K1757" s="2">
        <v>0.97728000000000004</v>
      </c>
      <c r="L1757" s="2">
        <v>0</v>
      </c>
      <c r="M1757" s="3">
        <f t="shared" si="115"/>
        <v>-1</v>
      </c>
    </row>
    <row r="1758" spans="1:13" x14ac:dyDescent="0.2">
      <c r="A1758" s="1" t="s">
        <v>13</v>
      </c>
      <c r="B1758" s="1" t="s">
        <v>28</v>
      </c>
      <c r="C1758" s="2">
        <v>31.054079999999999</v>
      </c>
      <c r="D1758" s="2">
        <v>0</v>
      </c>
      <c r="E1758" s="3">
        <f t="shared" si="112"/>
        <v>-1</v>
      </c>
      <c r="F1758" s="2">
        <v>308.62675000000002</v>
      </c>
      <c r="G1758" s="2">
        <v>26.946120000000001</v>
      </c>
      <c r="H1758" s="3">
        <f t="shared" si="113"/>
        <v>-0.91269026421073352</v>
      </c>
      <c r="I1758" s="2">
        <v>44.323520000000002</v>
      </c>
      <c r="J1758" s="3">
        <f t="shared" si="114"/>
        <v>-0.39205821198316382</v>
      </c>
      <c r="K1758" s="2">
        <v>308.62675000000002</v>
      </c>
      <c r="L1758" s="2">
        <v>26.946120000000001</v>
      </c>
      <c r="M1758" s="3">
        <f t="shared" si="115"/>
        <v>-0.91269026421073352</v>
      </c>
    </row>
    <row r="1759" spans="1:13" x14ac:dyDescent="0.2">
      <c r="A1759" s="1" t="s">
        <v>12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105.52614</v>
      </c>
      <c r="G1759" s="2">
        <v>155.87096</v>
      </c>
      <c r="H1759" s="3">
        <f t="shared" si="113"/>
        <v>0.47708387703748101</v>
      </c>
      <c r="I1759" s="2">
        <v>275.46800000000002</v>
      </c>
      <c r="J1759" s="3">
        <f t="shared" si="114"/>
        <v>-0.4341594667983214</v>
      </c>
      <c r="K1759" s="2">
        <v>105.52614</v>
      </c>
      <c r="L1759" s="2">
        <v>155.87096</v>
      </c>
      <c r="M1759" s="3">
        <f t="shared" si="115"/>
        <v>0.47708387703748101</v>
      </c>
    </row>
    <row r="1760" spans="1:13" x14ac:dyDescent="0.2">
      <c r="A1760" s="1" t="s">
        <v>11</v>
      </c>
      <c r="B1760" s="1" t="s">
        <v>28</v>
      </c>
      <c r="C1760" s="2">
        <v>0.23483999999999999</v>
      </c>
      <c r="D1760" s="2">
        <v>0</v>
      </c>
      <c r="E1760" s="3">
        <f t="shared" si="112"/>
        <v>-1</v>
      </c>
      <c r="F1760" s="2">
        <v>97.347009999999997</v>
      </c>
      <c r="G1760" s="2">
        <v>170.89784</v>
      </c>
      <c r="H1760" s="3">
        <f t="shared" si="113"/>
        <v>0.75555304677565349</v>
      </c>
      <c r="I1760" s="2">
        <v>183.05206000000001</v>
      </c>
      <c r="J1760" s="3">
        <f t="shared" si="114"/>
        <v>-6.639761388099108E-2</v>
      </c>
      <c r="K1760" s="2">
        <v>97.347009999999997</v>
      </c>
      <c r="L1760" s="2">
        <v>170.89784</v>
      </c>
      <c r="M1760" s="3">
        <f t="shared" si="115"/>
        <v>0.75555304677565349</v>
      </c>
    </row>
    <row r="1761" spans="1:13" x14ac:dyDescent="0.2">
      <c r="A1761" s="1" t="s">
        <v>10</v>
      </c>
      <c r="B1761" s="1" t="s">
        <v>28</v>
      </c>
      <c r="C1761" s="2">
        <v>13.124420000000001</v>
      </c>
      <c r="D1761" s="2">
        <v>530.80415000000005</v>
      </c>
      <c r="E1761" s="3">
        <f t="shared" si="112"/>
        <v>39.444008192362027</v>
      </c>
      <c r="F1761" s="2">
        <v>1292.5233499999999</v>
      </c>
      <c r="G1761" s="2">
        <v>699.07245</v>
      </c>
      <c r="H1761" s="3">
        <f t="shared" si="113"/>
        <v>-0.45914133775610322</v>
      </c>
      <c r="I1761" s="2">
        <v>318.40803</v>
      </c>
      <c r="J1761" s="3">
        <f t="shared" si="114"/>
        <v>1.1955239319812381</v>
      </c>
      <c r="K1761" s="2">
        <v>1292.5233499999999</v>
      </c>
      <c r="L1761" s="2">
        <v>699.07245</v>
      </c>
      <c r="M1761" s="3">
        <f t="shared" si="115"/>
        <v>-0.45914133775610322</v>
      </c>
    </row>
    <row r="1762" spans="1:13" x14ac:dyDescent="0.2">
      <c r="A1762" s="1" t="s">
        <v>27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0</v>
      </c>
      <c r="G1762" s="2">
        <v>0</v>
      </c>
      <c r="H1762" s="3" t="str">
        <f t="shared" si="113"/>
        <v/>
      </c>
      <c r="I1762" s="2">
        <v>0</v>
      </c>
      <c r="J1762" s="3" t="str">
        <f t="shared" si="114"/>
        <v/>
      </c>
      <c r="K1762" s="2">
        <v>0</v>
      </c>
      <c r="L1762" s="2">
        <v>0</v>
      </c>
      <c r="M1762" s="3" t="str">
        <f t="shared" si="115"/>
        <v/>
      </c>
    </row>
    <row r="1763" spans="1:13" x14ac:dyDescent="0.2">
      <c r="A1763" s="1" t="s">
        <v>9</v>
      </c>
      <c r="B1763" s="1" t="s">
        <v>28</v>
      </c>
      <c r="C1763" s="2">
        <v>1.3552900000000001</v>
      </c>
      <c r="D1763" s="2">
        <v>0</v>
      </c>
      <c r="E1763" s="3">
        <f t="shared" si="112"/>
        <v>-1</v>
      </c>
      <c r="F1763" s="2">
        <v>13.226739999999999</v>
      </c>
      <c r="G1763" s="2">
        <v>286.78305</v>
      </c>
      <c r="H1763" s="3">
        <f t="shared" si="113"/>
        <v>20.682066026851668</v>
      </c>
      <c r="I1763" s="2">
        <v>219.27735000000001</v>
      </c>
      <c r="J1763" s="3">
        <f t="shared" si="114"/>
        <v>0.30785532568685259</v>
      </c>
      <c r="K1763" s="2">
        <v>13.226739999999999</v>
      </c>
      <c r="L1763" s="2">
        <v>286.78305</v>
      </c>
      <c r="M1763" s="3">
        <f t="shared" si="115"/>
        <v>20.682066026851668</v>
      </c>
    </row>
    <row r="1764" spans="1:13" x14ac:dyDescent="0.2">
      <c r="A1764" s="1" t="s">
        <v>8</v>
      </c>
      <c r="B1764" s="1" t="s">
        <v>28</v>
      </c>
      <c r="C1764" s="2">
        <v>4.7882100000000003</v>
      </c>
      <c r="D1764" s="2">
        <v>0</v>
      </c>
      <c r="E1764" s="3">
        <f t="shared" si="112"/>
        <v>-1</v>
      </c>
      <c r="F1764" s="2">
        <v>209.42553000000001</v>
      </c>
      <c r="G1764" s="2">
        <v>91.977909999999994</v>
      </c>
      <c r="H1764" s="3">
        <f t="shared" si="113"/>
        <v>-0.56080851269661347</v>
      </c>
      <c r="I1764" s="2">
        <v>305.28424999999999</v>
      </c>
      <c r="J1764" s="3">
        <f t="shared" si="114"/>
        <v>-0.69871387076142977</v>
      </c>
      <c r="K1764" s="2">
        <v>209.42553000000001</v>
      </c>
      <c r="L1764" s="2">
        <v>91.977909999999994</v>
      </c>
      <c r="M1764" s="3">
        <f t="shared" si="115"/>
        <v>-0.56080851269661347</v>
      </c>
    </row>
    <row r="1765" spans="1:13" x14ac:dyDescent="0.2">
      <c r="A1765" s="1" t="s">
        <v>7</v>
      </c>
      <c r="B1765" s="1" t="s">
        <v>28</v>
      </c>
      <c r="C1765" s="2">
        <v>0</v>
      </c>
      <c r="D1765" s="2">
        <v>0</v>
      </c>
      <c r="E1765" s="3" t="str">
        <f t="shared" si="112"/>
        <v/>
      </c>
      <c r="F1765" s="2">
        <v>1.7226699999999999</v>
      </c>
      <c r="G1765" s="2">
        <v>1.19611</v>
      </c>
      <c r="H1765" s="3">
        <f t="shared" si="113"/>
        <v>-0.30566504321779564</v>
      </c>
      <c r="I1765" s="2">
        <v>15.09267</v>
      </c>
      <c r="J1765" s="3">
        <f t="shared" si="114"/>
        <v>-0.92074894634282733</v>
      </c>
      <c r="K1765" s="2">
        <v>1.7226699999999999</v>
      </c>
      <c r="L1765" s="2">
        <v>1.19611</v>
      </c>
      <c r="M1765" s="3">
        <f t="shared" si="115"/>
        <v>-0.30566504321779564</v>
      </c>
    </row>
    <row r="1766" spans="1:13" x14ac:dyDescent="0.2">
      <c r="A1766" s="1" t="s">
        <v>6</v>
      </c>
      <c r="B1766" s="1" t="s">
        <v>28</v>
      </c>
      <c r="C1766" s="2">
        <v>1.0228600000000001</v>
      </c>
      <c r="D1766" s="2">
        <v>5.9946599999999997</v>
      </c>
      <c r="E1766" s="3">
        <f t="shared" si="112"/>
        <v>4.8606847466906506</v>
      </c>
      <c r="F1766" s="2">
        <v>372.85032000000001</v>
      </c>
      <c r="G1766" s="2">
        <v>275.75236999999998</v>
      </c>
      <c r="H1766" s="3">
        <f t="shared" si="113"/>
        <v>-0.26042072325430754</v>
      </c>
      <c r="I1766" s="2">
        <v>388.62351999999998</v>
      </c>
      <c r="J1766" s="3">
        <f t="shared" si="114"/>
        <v>-0.29043828844944841</v>
      </c>
      <c r="K1766" s="2">
        <v>372.85032000000001</v>
      </c>
      <c r="L1766" s="2">
        <v>275.75236999999998</v>
      </c>
      <c r="M1766" s="3">
        <f t="shared" si="115"/>
        <v>-0.26042072325430754</v>
      </c>
    </row>
    <row r="1767" spans="1:13" x14ac:dyDescent="0.2">
      <c r="A1767" s="1" t="s">
        <v>5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0.73950000000000005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0</v>
      </c>
      <c r="L1767" s="2">
        <v>0.73950000000000005</v>
      </c>
      <c r="M1767" s="3" t="str">
        <f t="shared" si="115"/>
        <v/>
      </c>
    </row>
    <row r="1768" spans="1:13" x14ac:dyDescent="0.2">
      <c r="A1768" s="1" t="s">
        <v>4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6.7651700000000003</v>
      </c>
      <c r="G1768" s="2">
        <v>2.02793</v>
      </c>
      <c r="H1768" s="3">
        <f t="shared" si="113"/>
        <v>-0.70023960964765108</v>
      </c>
      <c r="I1768" s="2">
        <v>0.30086000000000002</v>
      </c>
      <c r="J1768" s="3">
        <f t="shared" si="114"/>
        <v>5.7404440603603</v>
      </c>
      <c r="K1768" s="2">
        <v>6.7651700000000003</v>
      </c>
      <c r="L1768" s="2">
        <v>2.02793</v>
      </c>
      <c r="M1768" s="3">
        <f t="shared" si="115"/>
        <v>-0.70023960964765108</v>
      </c>
    </row>
    <row r="1769" spans="1:13" x14ac:dyDescent="0.2">
      <c r="A1769" s="1" t="s">
        <v>3</v>
      </c>
      <c r="B1769" s="1" t="s">
        <v>28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0</v>
      </c>
      <c r="J1769" s="3" t="str">
        <f t="shared" si="114"/>
        <v/>
      </c>
      <c r="K1769" s="2">
        <v>0</v>
      </c>
      <c r="L1769" s="2">
        <v>0</v>
      </c>
      <c r="M1769" s="3" t="str">
        <f t="shared" si="115"/>
        <v/>
      </c>
    </row>
    <row r="1770" spans="1:13" x14ac:dyDescent="0.2">
      <c r="A1770" s="1" t="s">
        <v>2</v>
      </c>
      <c r="B1770" s="1" t="s">
        <v>28</v>
      </c>
      <c r="C1770" s="2">
        <v>0</v>
      </c>
      <c r="D1770" s="2">
        <v>0</v>
      </c>
      <c r="E1770" s="3" t="str">
        <f t="shared" si="112"/>
        <v/>
      </c>
      <c r="F1770" s="2">
        <v>336.28091000000001</v>
      </c>
      <c r="G1770" s="2">
        <v>231.43442999999999</v>
      </c>
      <c r="H1770" s="3">
        <f t="shared" si="113"/>
        <v>-0.31178243213389667</v>
      </c>
      <c r="I1770" s="2">
        <v>215.92224999999999</v>
      </c>
      <c r="J1770" s="3">
        <f t="shared" si="114"/>
        <v>7.1841507764947909E-2</v>
      </c>
      <c r="K1770" s="2">
        <v>336.28091000000001</v>
      </c>
      <c r="L1770" s="2">
        <v>231.43442999999999</v>
      </c>
      <c r="M1770" s="3">
        <f t="shared" si="115"/>
        <v>-0.31178243213389667</v>
      </c>
    </row>
    <row r="1771" spans="1:13" x14ac:dyDescent="0.2">
      <c r="A1771" s="1" t="s">
        <v>25</v>
      </c>
      <c r="B1771" s="1" t="s">
        <v>28</v>
      </c>
      <c r="C1771" s="2">
        <v>0</v>
      </c>
      <c r="D1771" s="2">
        <v>0</v>
      </c>
      <c r="E1771" s="3" t="str">
        <f t="shared" si="112"/>
        <v/>
      </c>
      <c r="F1771" s="2">
        <v>12.78378</v>
      </c>
      <c r="G1771" s="2">
        <v>1.30775</v>
      </c>
      <c r="H1771" s="3">
        <f t="shared" si="113"/>
        <v>-0.89770240101128151</v>
      </c>
      <c r="I1771" s="2">
        <v>12.860340000000001</v>
      </c>
      <c r="J1771" s="3">
        <f t="shared" si="114"/>
        <v>-0.89831139767688883</v>
      </c>
      <c r="K1771" s="2">
        <v>12.78378</v>
      </c>
      <c r="L1771" s="2">
        <v>1.30775</v>
      </c>
      <c r="M1771" s="3">
        <f t="shared" si="115"/>
        <v>-0.89770240101128151</v>
      </c>
    </row>
    <row r="1772" spans="1:13" x14ac:dyDescent="0.2">
      <c r="A1772" s="1" t="s">
        <v>29</v>
      </c>
      <c r="B1772" s="1" t="s">
        <v>28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5.2889099999999996</v>
      </c>
      <c r="H1772" s="3" t="str">
        <f t="shared" si="113"/>
        <v/>
      </c>
      <c r="I1772" s="2">
        <v>2.1832699999999998</v>
      </c>
      <c r="J1772" s="3">
        <f t="shared" si="114"/>
        <v>1.4224717968918181</v>
      </c>
      <c r="K1772" s="2">
        <v>0</v>
      </c>
      <c r="L1772" s="2">
        <v>5.2889099999999996</v>
      </c>
      <c r="M1772" s="3" t="str">
        <f t="shared" si="115"/>
        <v/>
      </c>
    </row>
    <row r="1773" spans="1:13" x14ac:dyDescent="0.2">
      <c r="A1773" s="6" t="s">
        <v>0</v>
      </c>
      <c r="B1773" s="6" t="s">
        <v>28</v>
      </c>
      <c r="C1773" s="5">
        <v>181.41882000000001</v>
      </c>
      <c r="D1773" s="5">
        <v>558.42636000000005</v>
      </c>
      <c r="E1773" s="4">
        <f t="shared" si="112"/>
        <v>2.0781060090678576</v>
      </c>
      <c r="F1773" s="5">
        <v>4241.3187600000001</v>
      </c>
      <c r="G1773" s="5">
        <v>2793.2330999999999</v>
      </c>
      <c r="H1773" s="4">
        <f t="shared" si="113"/>
        <v>-0.34142344443830486</v>
      </c>
      <c r="I1773" s="5">
        <v>3416.6966699999998</v>
      </c>
      <c r="J1773" s="4">
        <f t="shared" si="114"/>
        <v>-0.18247554003674549</v>
      </c>
      <c r="K1773" s="5">
        <v>4241.3187600000001</v>
      </c>
      <c r="L1773" s="5">
        <v>2793.2330999999999</v>
      </c>
      <c r="M1773" s="4">
        <f t="shared" si="115"/>
        <v>-0.34142344443830486</v>
      </c>
    </row>
    <row r="1774" spans="1:13" x14ac:dyDescent="0.2">
      <c r="A1774" s="1" t="s">
        <v>22</v>
      </c>
      <c r="B1774" s="1" t="s">
        <v>24</v>
      </c>
      <c r="C1774" s="2">
        <v>0</v>
      </c>
      <c r="D1774" s="2">
        <v>11.6456</v>
      </c>
      <c r="E1774" s="3" t="str">
        <f t="shared" si="112"/>
        <v/>
      </c>
      <c r="F1774" s="2">
        <v>2.4038200000000001</v>
      </c>
      <c r="G1774" s="2">
        <v>173.18529000000001</v>
      </c>
      <c r="H1774" s="3">
        <f t="shared" si="113"/>
        <v>71.045864499005745</v>
      </c>
      <c r="I1774" s="2">
        <v>52.043399999999998</v>
      </c>
      <c r="J1774" s="3">
        <f t="shared" si="114"/>
        <v>2.3277089890360738</v>
      </c>
      <c r="K1774" s="2">
        <v>2.4038200000000001</v>
      </c>
      <c r="L1774" s="2">
        <v>173.18529000000001</v>
      </c>
      <c r="M1774" s="3">
        <f t="shared" si="115"/>
        <v>71.045864499005745</v>
      </c>
    </row>
    <row r="1775" spans="1:13" x14ac:dyDescent="0.2">
      <c r="A1775" s="1" t="s">
        <v>21</v>
      </c>
      <c r="B1775" s="1" t="s">
        <v>24</v>
      </c>
      <c r="C1775" s="2">
        <v>0</v>
      </c>
      <c r="D1775" s="2">
        <v>0</v>
      </c>
      <c r="E1775" s="3" t="str">
        <f t="shared" si="112"/>
        <v/>
      </c>
      <c r="F1775" s="2">
        <v>0.20108999999999999</v>
      </c>
      <c r="G1775" s="2">
        <v>60.171810000000001</v>
      </c>
      <c r="H1775" s="3">
        <f t="shared" si="113"/>
        <v>298.22825600477398</v>
      </c>
      <c r="I1775" s="2">
        <v>25.44219</v>
      </c>
      <c r="J1775" s="3">
        <f t="shared" si="114"/>
        <v>1.3650405094844431</v>
      </c>
      <c r="K1775" s="2">
        <v>0.20108999999999999</v>
      </c>
      <c r="L1775" s="2">
        <v>60.171810000000001</v>
      </c>
      <c r="M1775" s="3">
        <f t="shared" si="115"/>
        <v>298.22825600477398</v>
      </c>
    </row>
    <row r="1776" spans="1:13" x14ac:dyDescent="0.2">
      <c r="A1776" s="1" t="s">
        <v>20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187.88228000000001</v>
      </c>
      <c r="G1776" s="2">
        <v>163.52189000000001</v>
      </c>
      <c r="H1776" s="3">
        <f t="shared" si="113"/>
        <v>-0.12965773036179884</v>
      </c>
      <c r="I1776" s="2">
        <v>438.67048</v>
      </c>
      <c r="J1776" s="3">
        <f t="shared" si="114"/>
        <v>-0.62723297450970483</v>
      </c>
      <c r="K1776" s="2">
        <v>187.88228000000001</v>
      </c>
      <c r="L1776" s="2">
        <v>163.52189000000001</v>
      </c>
      <c r="M1776" s="3">
        <f t="shared" si="115"/>
        <v>-0.12965773036179884</v>
      </c>
    </row>
    <row r="1777" spans="1:13" x14ac:dyDescent="0.2">
      <c r="A1777" s="1" t="s">
        <v>19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0.65490000000000004</v>
      </c>
      <c r="G1777" s="2">
        <v>0.72306999999999999</v>
      </c>
      <c r="H1777" s="3">
        <f t="shared" si="113"/>
        <v>0.10409222782104122</v>
      </c>
      <c r="I1777" s="2">
        <v>0.68028</v>
      </c>
      <c r="J1777" s="3">
        <f t="shared" si="114"/>
        <v>6.2900570353383811E-2</v>
      </c>
      <c r="K1777" s="2">
        <v>0.65490000000000004</v>
      </c>
      <c r="L1777" s="2">
        <v>0.72306999999999999</v>
      </c>
      <c r="M1777" s="3">
        <f t="shared" si="115"/>
        <v>0.10409222782104122</v>
      </c>
    </row>
    <row r="1778" spans="1:13" x14ac:dyDescent="0.2">
      <c r="A1778" s="1" t="s">
        <v>18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0</v>
      </c>
      <c r="L1778" s="2">
        <v>0</v>
      </c>
      <c r="M1778" s="3" t="str">
        <f t="shared" si="115"/>
        <v/>
      </c>
    </row>
    <row r="1779" spans="1:13" x14ac:dyDescent="0.2">
      <c r="A1779" s="1" t="s">
        <v>17</v>
      </c>
      <c r="B1779" s="1" t="s">
        <v>24</v>
      </c>
      <c r="C1779" s="2">
        <v>0</v>
      </c>
      <c r="D1779" s="2">
        <v>7.8444500000000001</v>
      </c>
      <c r="E1779" s="3" t="str">
        <f t="shared" si="112"/>
        <v/>
      </c>
      <c r="F1779" s="2">
        <v>15.7118</v>
      </c>
      <c r="G1779" s="2">
        <v>903.94559000000004</v>
      </c>
      <c r="H1779" s="3">
        <f t="shared" si="113"/>
        <v>56.532910933183977</v>
      </c>
      <c r="I1779" s="2">
        <v>273.40219999999999</v>
      </c>
      <c r="J1779" s="3">
        <f t="shared" si="114"/>
        <v>2.3062849896599227</v>
      </c>
      <c r="K1779" s="2">
        <v>15.7118</v>
      </c>
      <c r="L1779" s="2">
        <v>903.94559000000004</v>
      </c>
      <c r="M1779" s="3">
        <f t="shared" si="115"/>
        <v>56.532910933183977</v>
      </c>
    </row>
    <row r="1780" spans="1:13" x14ac:dyDescent="0.2">
      <c r="A1780" s="1" t="s">
        <v>16</v>
      </c>
      <c r="B1780" s="1" t="s">
        <v>24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0</v>
      </c>
      <c r="H1780" s="3" t="str">
        <f t="shared" si="113"/>
        <v/>
      </c>
      <c r="I1780" s="2">
        <v>21.161860000000001</v>
      </c>
      <c r="J1780" s="3">
        <f t="shared" si="114"/>
        <v>-1</v>
      </c>
      <c r="K1780" s="2">
        <v>0</v>
      </c>
      <c r="L1780" s="2">
        <v>0</v>
      </c>
      <c r="M1780" s="3" t="str">
        <f t="shared" si="115"/>
        <v/>
      </c>
    </row>
    <row r="1781" spans="1:13" x14ac:dyDescent="0.2">
      <c r="A1781" s="1" t="s">
        <v>15</v>
      </c>
      <c r="B1781" s="1" t="s">
        <v>24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25437.029910000001</v>
      </c>
      <c r="H1781" s="3" t="str">
        <f t="shared" si="113"/>
        <v/>
      </c>
      <c r="I1781" s="2">
        <v>66496.613270000002</v>
      </c>
      <c r="J1781" s="3">
        <f t="shared" si="114"/>
        <v>-0.61746879037708924</v>
      </c>
      <c r="K1781" s="2">
        <v>0</v>
      </c>
      <c r="L1781" s="2">
        <v>25437.029910000001</v>
      </c>
      <c r="M1781" s="3" t="str">
        <f t="shared" si="115"/>
        <v/>
      </c>
    </row>
    <row r="1782" spans="1:13" x14ac:dyDescent="0.2">
      <c r="A1782" s="1" t="s">
        <v>14</v>
      </c>
      <c r="B1782" s="1" t="s">
        <v>24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3.7553100000000001</v>
      </c>
      <c r="H1782" s="3" t="str">
        <f t="shared" si="113"/>
        <v/>
      </c>
      <c r="I1782" s="2">
        <v>0</v>
      </c>
      <c r="J1782" s="3" t="str">
        <f t="shared" si="114"/>
        <v/>
      </c>
      <c r="K1782" s="2">
        <v>0</v>
      </c>
      <c r="L1782" s="2">
        <v>3.7553100000000001</v>
      </c>
      <c r="M1782" s="3" t="str">
        <f t="shared" si="115"/>
        <v/>
      </c>
    </row>
    <row r="1783" spans="1:13" x14ac:dyDescent="0.2">
      <c r="A1783" s="1" t="s">
        <v>13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48.216059999999999</v>
      </c>
      <c r="H1783" s="3" t="str">
        <f t="shared" si="113"/>
        <v/>
      </c>
      <c r="I1783" s="2">
        <v>29.425920000000001</v>
      </c>
      <c r="J1783" s="3">
        <f t="shared" si="114"/>
        <v>0.63855743507764573</v>
      </c>
      <c r="K1783" s="2">
        <v>0</v>
      </c>
      <c r="L1783" s="2">
        <v>48.216059999999999</v>
      </c>
      <c r="M1783" s="3" t="str">
        <f t="shared" si="115"/>
        <v/>
      </c>
    </row>
    <row r="1784" spans="1:13" x14ac:dyDescent="0.2">
      <c r="A1784" s="1" t="s">
        <v>12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16.556339999999999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0</v>
      </c>
      <c r="L1784" s="2">
        <v>16.556339999999999</v>
      </c>
      <c r="M1784" s="3" t="str">
        <f t="shared" si="115"/>
        <v/>
      </c>
    </row>
    <row r="1785" spans="1:13" x14ac:dyDescent="0.2">
      <c r="A1785" s="1" t="s">
        <v>11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72.244450000000001</v>
      </c>
      <c r="G1785" s="2">
        <v>43.83952</v>
      </c>
      <c r="H1785" s="3">
        <f t="shared" si="113"/>
        <v>-0.39317802267163771</v>
      </c>
      <c r="I1785" s="2">
        <v>43.28295</v>
      </c>
      <c r="J1785" s="3">
        <f t="shared" si="114"/>
        <v>1.285887399079777E-2</v>
      </c>
      <c r="K1785" s="2">
        <v>72.244450000000001</v>
      </c>
      <c r="L1785" s="2">
        <v>43.83952</v>
      </c>
      <c r="M1785" s="3">
        <f t="shared" si="115"/>
        <v>-0.39317802267163771</v>
      </c>
    </row>
    <row r="1786" spans="1:13" x14ac:dyDescent="0.2">
      <c r="A1786" s="1" t="s">
        <v>10</v>
      </c>
      <c r="B1786" s="1" t="s">
        <v>24</v>
      </c>
      <c r="C1786" s="2">
        <v>0.3422</v>
      </c>
      <c r="D1786" s="2">
        <v>113.97956000000001</v>
      </c>
      <c r="E1786" s="3">
        <f t="shared" si="112"/>
        <v>332.07878433664524</v>
      </c>
      <c r="F1786" s="2">
        <v>519.24354000000005</v>
      </c>
      <c r="G1786" s="2">
        <v>1666.09376</v>
      </c>
      <c r="H1786" s="3">
        <f t="shared" si="113"/>
        <v>2.2086942477897749</v>
      </c>
      <c r="I1786" s="2">
        <v>1660.3951500000001</v>
      </c>
      <c r="J1786" s="3">
        <f t="shared" si="114"/>
        <v>3.4320806104497503E-3</v>
      </c>
      <c r="K1786" s="2">
        <v>519.24354000000005</v>
      </c>
      <c r="L1786" s="2">
        <v>1666.09376</v>
      </c>
      <c r="M1786" s="3">
        <f t="shared" si="115"/>
        <v>2.2086942477897749</v>
      </c>
    </row>
    <row r="1787" spans="1:13" x14ac:dyDescent="0.2">
      <c r="A1787" s="1" t="s">
        <v>27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1.4730099999999999</v>
      </c>
      <c r="G1787" s="2">
        <v>0</v>
      </c>
      <c r="H1787" s="3">
        <f t="shared" si="113"/>
        <v>-1</v>
      </c>
      <c r="I1787" s="2">
        <v>0</v>
      </c>
      <c r="J1787" s="3" t="str">
        <f t="shared" si="114"/>
        <v/>
      </c>
      <c r="K1787" s="2">
        <v>1.4730099999999999</v>
      </c>
      <c r="L1787" s="2">
        <v>0</v>
      </c>
      <c r="M1787" s="3">
        <f t="shared" si="115"/>
        <v>-1</v>
      </c>
    </row>
    <row r="1788" spans="1:13" x14ac:dyDescent="0.2">
      <c r="A1788" s="1" t="s">
        <v>9</v>
      </c>
      <c r="B1788" s="1" t="s">
        <v>24</v>
      </c>
      <c r="C1788" s="2">
        <v>74.696399999999997</v>
      </c>
      <c r="D1788" s="2">
        <v>91.818439999999995</v>
      </c>
      <c r="E1788" s="3">
        <f t="shared" si="112"/>
        <v>0.22922175633631614</v>
      </c>
      <c r="F1788" s="2">
        <v>334.95936999999998</v>
      </c>
      <c r="G1788" s="2">
        <v>232.13085000000001</v>
      </c>
      <c r="H1788" s="3">
        <f t="shared" si="113"/>
        <v>-0.30698803857912671</v>
      </c>
      <c r="I1788" s="2">
        <v>538.16273000000001</v>
      </c>
      <c r="J1788" s="3">
        <f t="shared" si="114"/>
        <v>-0.56866048676391989</v>
      </c>
      <c r="K1788" s="2">
        <v>334.95936999999998</v>
      </c>
      <c r="L1788" s="2">
        <v>232.13085000000001</v>
      </c>
      <c r="M1788" s="3">
        <f t="shared" si="115"/>
        <v>-0.30698803857912671</v>
      </c>
    </row>
    <row r="1789" spans="1:13" x14ac:dyDescent="0.2">
      <c r="A1789" s="1" t="s">
        <v>8</v>
      </c>
      <c r="B1789" s="1" t="s">
        <v>24</v>
      </c>
      <c r="C1789" s="2">
        <v>0</v>
      </c>
      <c r="D1789" s="2">
        <v>0</v>
      </c>
      <c r="E1789" s="3" t="str">
        <f t="shared" si="112"/>
        <v/>
      </c>
      <c r="F1789" s="2">
        <v>100.21813</v>
      </c>
      <c r="G1789" s="2">
        <v>60.24521</v>
      </c>
      <c r="H1789" s="3">
        <f t="shared" si="113"/>
        <v>-0.3988591684957602</v>
      </c>
      <c r="I1789" s="2">
        <v>174.38570999999999</v>
      </c>
      <c r="J1789" s="3">
        <f t="shared" si="114"/>
        <v>-0.65452897487987971</v>
      </c>
      <c r="K1789" s="2">
        <v>100.21813</v>
      </c>
      <c r="L1789" s="2">
        <v>60.24521</v>
      </c>
      <c r="M1789" s="3">
        <f t="shared" si="115"/>
        <v>-0.3988591684957602</v>
      </c>
    </row>
    <row r="1790" spans="1:13" x14ac:dyDescent="0.2">
      <c r="A1790" s="1" t="s">
        <v>7</v>
      </c>
      <c r="B1790" s="1" t="s">
        <v>24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5.9157500000000001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0</v>
      </c>
      <c r="L1790" s="2">
        <v>5.9157500000000001</v>
      </c>
      <c r="M1790" s="3" t="str">
        <f t="shared" si="115"/>
        <v/>
      </c>
    </row>
    <row r="1791" spans="1:13" x14ac:dyDescent="0.2">
      <c r="A1791" s="1" t="s">
        <v>6</v>
      </c>
      <c r="B1791" s="1" t="s">
        <v>24</v>
      </c>
      <c r="C1791" s="2">
        <v>6.07437</v>
      </c>
      <c r="D1791" s="2">
        <v>15.846170000000001</v>
      </c>
      <c r="E1791" s="3">
        <f t="shared" si="112"/>
        <v>1.608693576453196</v>
      </c>
      <c r="F1791" s="2">
        <v>190.80795000000001</v>
      </c>
      <c r="G1791" s="2">
        <v>124.16244</v>
      </c>
      <c r="H1791" s="3">
        <f t="shared" si="113"/>
        <v>-0.34928057242897903</v>
      </c>
      <c r="I1791" s="2">
        <v>183.97292999999999</v>
      </c>
      <c r="J1791" s="3">
        <f t="shared" si="114"/>
        <v>-0.32510484015229846</v>
      </c>
      <c r="K1791" s="2">
        <v>190.80795000000001</v>
      </c>
      <c r="L1791" s="2">
        <v>124.16244</v>
      </c>
      <c r="M1791" s="3">
        <f t="shared" si="115"/>
        <v>-0.34928057242897903</v>
      </c>
    </row>
    <row r="1792" spans="1:13" x14ac:dyDescent="0.2">
      <c r="A1792" s="1" t="s">
        <v>4</v>
      </c>
      <c r="B1792" s="1" t="s">
        <v>24</v>
      </c>
      <c r="C1792" s="2">
        <v>0</v>
      </c>
      <c r="D1792" s="2">
        <v>0</v>
      </c>
      <c r="E1792" s="3" t="str">
        <f t="shared" si="112"/>
        <v/>
      </c>
      <c r="F1792" s="2">
        <v>9.3849900000000002</v>
      </c>
      <c r="G1792" s="2">
        <v>11.72846</v>
      </c>
      <c r="H1792" s="3">
        <f t="shared" si="113"/>
        <v>0.24970404869903962</v>
      </c>
      <c r="I1792" s="2">
        <v>778.46848</v>
      </c>
      <c r="J1792" s="3">
        <f t="shared" si="114"/>
        <v>-0.98493393078676739</v>
      </c>
      <c r="K1792" s="2">
        <v>9.3849900000000002</v>
      </c>
      <c r="L1792" s="2">
        <v>11.72846</v>
      </c>
      <c r="M1792" s="3">
        <f t="shared" si="115"/>
        <v>0.24970404869903962</v>
      </c>
    </row>
    <row r="1793" spans="1:13" x14ac:dyDescent="0.2">
      <c r="A1793" s="1" t="s">
        <v>3</v>
      </c>
      <c r="B1793" s="1" t="s">
        <v>24</v>
      </c>
      <c r="C1793" s="2">
        <v>0</v>
      </c>
      <c r="D1793" s="2">
        <v>0</v>
      </c>
      <c r="E1793" s="3" t="str">
        <f t="shared" si="112"/>
        <v/>
      </c>
      <c r="F1793" s="2">
        <v>475.63486999999998</v>
      </c>
      <c r="G1793" s="2">
        <v>326.75587000000002</v>
      </c>
      <c r="H1793" s="3">
        <f t="shared" si="113"/>
        <v>-0.31301111291524941</v>
      </c>
      <c r="I1793" s="2">
        <v>158.35980000000001</v>
      </c>
      <c r="J1793" s="3">
        <f t="shared" si="114"/>
        <v>1.0633763745597054</v>
      </c>
      <c r="K1793" s="2">
        <v>475.63486999999998</v>
      </c>
      <c r="L1793" s="2">
        <v>326.75587000000002</v>
      </c>
      <c r="M1793" s="3">
        <f t="shared" si="115"/>
        <v>-0.31301111291524941</v>
      </c>
    </row>
    <row r="1794" spans="1:13" x14ac:dyDescent="0.2">
      <c r="A1794" s="1" t="s">
        <v>26</v>
      </c>
      <c r="B1794" s="1" t="s">
        <v>24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16.42334</v>
      </c>
      <c r="H1794" s="3" t="str">
        <f t="shared" si="113"/>
        <v/>
      </c>
      <c r="I1794" s="2">
        <v>133.48745</v>
      </c>
      <c r="J1794" s="3">
        <f t="shared" si="114"/>
        <v>-0.87696716058326085</v>
      </c>
      <c r="K1794" s="2">
        <v>0</v>
      </c>
      <c r="L1794" s="2">
        <v>16.42334</v>
      </c>
      <c r="M1794" s="3" t="str">
        <f t="shared" si="115"/>
        <v/>
      </c>
    </row>
    <row r="1795" spans="1:13" x14ac:dyDescent="0.2">
      <c r="A1795" s="1" t="s">
        <v>2</v>
      </c>
      <c r="B1795" s="1" t="s">
        <v>24</v>
      </c>
      <c r="C1795" s="2">
        <v>0</v>
      </c>
      <c r="D1795" s="2">
        <v>0</v>
      </c>
      <c r="E1795" s="3" t="str">
        <f t="shared" si="112"/>
        <v/>
      </c>
      <c r="F1795" s="2">
        <v>62.867719999999998</v>
      </c>
      <c r="G1795" s="2">
        <v>3.6789999999999998</v>
      </c>
      <c r="H1795" s="3">
        <f t="shared" si="113"/>
        <v>-0.94148030181466735</v>
      </c>
      <c r="I1795" s="2">
        <v>83.896249999999995</v>
      </c>
      <c r="J1795" s="3">
        <f t="shared" si="114"/>
        <v>-0.95614821878212675</v>
      </c>
      <c r="K1795" s="2">
        <v>62.867719999999998</v>
      </c>
      <c r="L1795" s="2">
        <v>3.6789999999999998</v>
      </c>
      <c r="M1795" s="3">
        <f t="shared" si="115"/>
        <v>-0.94148030181466735</v>
      </c>
    </row>
    <row r="1796" spans="1:13" x14ac:dyDescent="0.2">
      <c r="A1796" s="1" t="s">
        <v>25</v>
      </c>
      <c r="B1796" s="1" t="s">
        <v>24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0</v>
      </c>
      <c r="J1796" s="3" t="str">
        <f t="shared" si="114"/>
        <v/>
      </c>
      <c r="K1796" s="2">
        <v>0</v>
      </c>
      <c r="L1796" s="2">
        <v>0</v>
      </c>
      <c r="M1796" s="3" t="str">
        <f t="shared" si="115"/>
        <v/>
      </c>
    </row>
    <row r="1797" spans="1:13" x14ac:dyDescent="0.2">
      <c r="A1797" s="6" t="s">
        <v>0</v>
      </c>
      <c r="B1797" s="6" t="s">
        <v>24</v>
      </c>
      <c r="C1797" s="5">
        <v>81.112970000000004</v>
      </c>
      <c r="D1797" s="5">
        <v>241.13422</v>
      </c>
      <c r="E1797" s="4">
        <f t="shared" si="112"/>
        <v>1.9728195133281394</v>
      </c>
      <c r="F1797" s="5">
        <v>1973.6879200000001</v>
      </c>
      <c r="G1797" s="5">
        <v>29298.079470000001</v>
      </c>
      <c r="H1797" s="4">
        <f t="shared" si="113"/>
        <v>13.84433236537213</v>
      </c>
      <c r="I1797" s="5">
        <v>71091.851049999997</v>
      </c>
      <c r="J1797" s="4">
        <f t="shared" si="114"/>
        <v>-0.58788413809348961</v>
      </c>
      <c r="K1797" s="5">
        <v>1973.6879200000001</v>
      </c>
      <c r="L1797" s="5">
        <v>29298.079470000001</v>
      </c>
      <c r="M1797" s="4">
        <f t="shared" si="115"/>
        <v>13.84433236537213</v>
      </c>
    </row>
    <row r="1798" spans="1:13" x14ac:dyDescent="0.2">
      <c r="A1798" s="1" t="s">
        <v>22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21.06221</v>
      </c>
      <c r="J1798" s="3">
        <f t="shared" si="114"/>
        <v>-1</v>
      </c>
      <c r="K1798" s="2">
        <v>0</v>
      </c>
      <c r="L1798" s="2">
        <v>0</v>
      </c>
      <c r="M1798" s="3" t="str">
        <f t="shared" si="115"/>
        <v/>
      </c>
    </row>
    <row r="1799" spans="1:13" x14ac:dyDescent="0.2">
      <c r="A1799" s="1" t="s">
        <v>21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2.6193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2.6193</v>
      </c>
      <c r="L1799" s="2">
        <v>0</v>
      </c>
      <c r="M1799" s="3">
        <f t="shared" si="115"/>
        <v>-1</v>
      </c>
    </row>
    <row r="1800" spans="1:13" x14ac:dyDescent="0.2">
      <c r="A1800" s="1" t="s">
        <v>20</v>
      </c>
      <c r="B1800" s="1" t="s">
        <v>23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1.2559800000000001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1.2559800000000001</v>
      </c>
      <c r="M1800" s="3" t="str">
        <f t="shared" si="115"/>
        <v/>
      </c>
    </row>
    <row r="1801" spans="1:13" x14ac:dyDescent="0.2">
      <c r="A1801" s="1" t="s">
        <v>19</v>
      </c>
      <c r="B1801" s="1" t="s">
        <v>23</v>
      </c>
      <c r="C1801" s="2">
        <v>0</v>
      </c>
      <c r="D1801" s="2">
        <v>0</v>
      </c>
      <c r="E1801" s="3" t="str">
        <f t="shared" si="112"/>
        <v/>
      </c>
      <c r="F1801" s="2">
        <v>2.4366599999999998</v>
      </c>
      <c r="G1801" s="2">
        <v>327.31036</v>
      </c>
      <c r="H1801" s="3">
        <f t="shared" si="113"/>
        <v>133.32746464422613</v>
      </c>
      <c r="I1801" s="2">
        <v>0</v>
      </c>
      <c r="J1801" s="3" t="str">
        <f t="shared" si="114"/>
        <v/>
      </c>
      <c r="K1801" s="2">
        <v>2.4366599999999998</v>
      </c>
      <c r="L1801" s="2">
        <v>327.31036</v>
      </c>
      <c r="M1801" s="3">
        <f t="shared" si="115"/>
        <v>133.32746464422613</v>
      </c>
    </row>
    <row r="1802" spans="1:13" x14ac:dyDescent="0.2">
      <c r="A1802" s="1" t="s">
        <v>17</v>
      </c>
      <c r="B1802" s="1" t="s">
        <v>23</v>
      </c>
      <c r="C1802" s="2">
        <v>0</v>
      </c>
      <c r="D1802" s="2">
        <v>0</v>
      </c>
      <c r="E1802" s="3" t="str">
        <f t="shared" ref="E1802:E1840" si="116">IF(C1802=0,"",(D1802/C1802-1))</f>
        <v/>
      </c>
      <c r="F1802" s="2">
        <v>0</v>
      </c>
      <c r="G1802" s="2">
        <v>0</v>
      </c>
      <c r="H1802" s="3" t="str">
        <f t="shared" ref="H1802:H1840" si="117">IF(F1802=0,"",(G1802/F1802-1))</f>
        <v/>
      </c>
      <c r="I1802" s="2">
        <v>0</v>
      </c>
      <c r="J1802" s="3" t="str">
        <f t="shared" ref="J1802:J1840" si="118">IF(I1802=0,"",(G1802/I1802-1))</f>
        <v/>
      </c>
      <c r="K1802" s="2">
        <v>0</v>
      </c>
      <c r="L1802" s="2">
        <v>0</v>
      </c>
      <c r="M1802" s="3" t="str">
        <f t="shared" ref="M1802:M1840" si="119">IF(K1802=0,"",(L1802/K1802-1))</f>
        <v/>
      </c>
    </row>
    <row r="1803" spans="1:13" x14ac:dyDescent="0.2">
      <c r="A1803" s="1" t="s">
        <v>14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0</v>
      </c>
      <c r="G1803" s="2">
        <v>0</v>
      </c>
      <c r="H1803" s="3" t="str">
        <f t="shared" si="117"/>
        <v/>
      </c>
      <c r="I1803" s="2">
        <v>0</v>
      </c>
      <c r="J1803" s="3" t="str">
        <f t="shared" si="118"/>
        <v/>
      </c>
      <c r="K1803" s="2">
        <v>0</v>
      </c>
      <c r="L1803" s="2">
        <v>0</v>
      </c>
      <c r="M1803" s="3" t="str">
        <f t="shared" si="119"/>
        <v/>
      </c>
    </row>
    <row r="1804" spans="1:13" x14ac:dyDescent="0.2">
      <c r="A1804" s="1" t="s">
        <v>13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2.8911799999999999</v>
      </c>
      <c r="G1804" s="2">
        <v>407.69661000000002</v>
      </c>
      <c r="H1804" s="3">
        <f t="shared" si="117"/>
        <v>140.01391473377655</v>
      </c>
      <c r="I1804" s="2">
        <v>0</v>
      </c>
      <c r="J1804" s="3" t="str">
        <f t="shared" si="118"/>
        <v/>
      </c>
      <c r="K1804" s="2">
        <v>2.8911799999999999</v>
      </c>
      <c r="L1804" s="2">
        <v>407.69661000000002</v>
      </c>
      <c r="M1804" s="3">
        <f t="shared" si="119"/>
        <v>140.01391473377655</v>
      </c>
    </row>
    <row r="1805" spans="1:13" x14ac:dyDescent="0.2">
      <c r="A1805" s="1" t="s">
        <v>12</v>
      </c>
      <c r="B1805" s="1" t="s">
        <v>23</v>
      </c>
      <c r="C1805" s="2">
        <v>29.105840000000001</v>
      </c>
      <c r="D1805" s="2">
        <v>11.58085</v>
      </c>
      <c r="E1805" s="3">
        <f t="shared" si="116"/>
        <v>-0.60211249701090919</v>
      </c>
      <c r="F1805" s="2">
        <v>250.34433999999999</v>
      </c>
      <c r="G1805" s="2">
        <v>325.37284</v>
      </c>
      <c r="H1805" s="3">
        <f t="shared" si="117"/>
        <v>0.29970120355027796</v>
      </c>
      <c r="I1805" s="2">
        <v>147.74548999999999</v>
      </c>
      <c r="J1805" s="3">
        <f t="shared" si="118"/>
        <v>1.2022522650268379</v>
      </c>
      <c r="K1805" s="2">
        <v>250.34433999999999</v>
      </c>
      <c r="L1805" s="2">
        <v>325.37284</v>
      </c>
      <c r="M1805" s="3">
        <f t="shared" si="119"/>
        <v>0.29970120355027796</v>
      </c>
    </row>
    <row r="1806" spans="1:13" x14ac:dyDescent="0.2">
      <c r="A1806" s="1" t="s">
        <v>11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5.016</v>
      </c>
      <c r="G1806" s="2">
        <v>0</v>
      </c>
      <c r="H1806" s="3">
        <f t="shared" si="117"/>
        <v>-1</v>
      </c>
      <c r="I1806" s="2">
        <v>0</v>
      </c>
      <c r="J1806" s="3" t="str">
        <f t="shared" si="118"/>
        <v/>
      </c>
      <c r="K1806" s="2">
        <v>5.016</v>
      </c>
      <c r="L1806" s="2">
        <v>0</v>
      </c>
      <c r="M1806" s="3">
        <f t="shared" si="119"/>
        <v>-1</v>
      </c>
    </row>
    <row r="1807" spans="1:13" x14ac:dyDescent="0.2">
      <c r="A1807" s="1" t="s">
        <v>10</v>
      </c>
      <c r="B1807" s="1" t="s">
        <v>23</v>
      </c>
      <c r="C1807" s="2">
        <v>0</v>
      </c>
      <c r="D1807" s="2">
        <v>0</v>
      </c>
      <c r="E1807" s="3" t="str">
        <f t="shared" si="116"/>
        <v/>
      </c>
      <c r="F1807" s="2">
        <v>4.71699</v>
      </c>
      <c r="G1807" s="2">
        <v>0.19481000000000001</v>
      </c>
      <c r="H1807" s="3">
        <f t="shared" si="117"/>
        <v>-0.95870035764332762</v>
      </c>
      <c r="I1807" s="2">
        <v>0</v>
      </c>
      <c r="J1807" s="3" t="str">
        <f t="shared" si="118"/>
        <v/>
      </c>
      <c r="K1807" s="2">
        <v>4.71699</v>
      </c>
      <c r="L1807" s="2">
        <v>0.19481000000000001</v>
      </c>
      <c r="M1807" s="3">
        <f t="shared" si="119"/>
        <v>-0.95870035764332762</v>
      </c>
    </row>
    <row r="1808" spans="1:13" x14ac:dyDescent="0.2">
      <c r="A1808" s="1" t="s">
        <v>9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9.5216499999999993</v>
      </c>
      <c r="G1808" s="2">
        <v>0</v>
      </c>
      <c r="H1808" s="3">
        <f t="shared" si="117"/>
        <v>-1</v>
      </c>
      <c r="I1808" s="2">
        <v>0</v>
      </c>
      <c r="J1808" s="3" t="str">
        <f t="shared" si="118"/>
        <v/>
      </c>
      <c r="K1808" s="2">
        <v>9.5216499999999993</v>
      </c>
      <c r="L1808" s="2">
        <v>0</v>
      </c>
      <c r="M1808" s="3">
        <f t="shared" si="119"/>
        <v>-1</v>
      </c>
    </row>
    <row r="1809" spans="1:13" x14ac:dyDescent="0.2">
      <c r="A1809" s="1" t="s">
        <v>8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0.68144000000000005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0</v>
      </c>
      <c r="L1809" s="2">
        <v>0.68144000000000005</v>
      </c>
      <c r="M1809" s="3" t="str">
        <f t="shared" si="119"/>
        <v/>
      </c>
    </row>
    <row r="1810" spans="1:13" x14ac:dyDescent="0.2">
      <c r="A1810" s="1" t="s">
        <v>7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63.89423</v>
      </c>
      <c r="G1810" s="2">
        <v>74.254459999999995</v>
      </c>
      <c r="H1810" s="3">
        <f t="shared" si="117"/>
        <v>0.16214656628618873</v>
      </c>
      <c r="I1810" s="2">
        <v>59.783430000000003</v>
      </c>
      <c r="J1810" s="3">
        <f t="shared" si="118"/>
        <v>0.24205754002404989</v>
      </c>
      <c r="K1810" s="2">
        <v>63.89423</v>
      </c>
      <c r="L1810" s="2">
        <v>74.254459999999995</v>
      </c>
      <c r="M1810" s="3">
        <f t="shared" si="119"/>
        <v>0.16214656628618873</v>
      </c>
    </row>
    <row r="1811" spans="1:13" x14ac:dyDescent="0.2">
      <c r="A1811" s="1" t="s">
        <v>6</v>
      </c>
      <c r="B1811" s="1" t="s">
        <v>23</v>
      </c>
      <c r="C1811" s="2">
        <v>0</v>
      </c>
      <c r="D1811" s="2">
        <v>0</v>
      </c>
      <c r="E1811" s="3" t="str">
        <f t="shared" si="116"/>
        <v/>
      </c>
      <c r="F1811" s="2">
        <v>7.6725599999999998</v>
      </c>
      <c r="G1811" s="2">
        <v>12.95172</v>
      </c>
      <c r="H1811" s="3">
        <f t="shared" si="117"/>
        <v>0.68805718039350627</v>
      </c>
      <c r="I1811" s="2">
        <v>0.40961999999999998</v>
      </c>
      <c r="J1811" s="3">
        <f t="shared" si="118"/>
        <v>30.618866266295591</v>
      </c>
      <c r="K1811" s="2">
        <v>7.6725599999999998</v>
      </c>
      <c r="L1811" s="2">
        <v>12.95172</v>
      </c>
      <c r="M1811" s="3">
        <f t="shared" si="119"/>
        <v>0.68805718039350627</v>
      </c>
    </row>
    <row r="1812" spans="1:13" x14ac:dyDescent="0.2">
      <c r="A1812" s="1" t="s">
        <v>5</v>
      </c>
      <c r="B1812" s="1" t="s">
        <v>23</v>
      </c>
      <c r="C1812" s="2">
        <v>0</v>
      </c>
      <c r="D1812" s="2">
        <v>0</v>
      </c>
      <c r="E1812" s="3" t="str">
        <f t="shared" si="116"/>
        <v/>
      </c>
      <c r="F1812" s="2">
        <v>1.281E-2</v>
      </c>
      <c r="G1812" s="2">
        <v>0</v>
      </c>
      <c r="H1812" s="3">
        <f t="shared" si="117"/>
        <v>-1</v>
      </c>
      <c r="I1812" s="2">
        <v>0</v>
      </c>
      <c r="J1812" s="3" t="str">
        <f t="shared" si="118"/>
        <v/>
      </c>
      <c r="K1812" s="2">
        <v>1.281E-2</v>
      </c>
      <c r="L1812" s="2">
        <v>0</v>
      </c>
      <c r="M1812" s="3">
        <f t="shared" si="119"/>
        <v>-1</v>
      </c>
    </row>
    <row r="1813" spans="1:13" x14ac:dyDescent="0.2">
      <c r="A1813" s="1" t="s">
        <v>4</v>
      </c>
      <c r="B1813" s="1" t="s">
        <v>23</v>
      </c>
      <c r="C1813" s="2">
        <v>0</v>
      </c>
      <c r="D1813" s="2">
        <v>0</v>
      </c>
      <c r="E1813" s="3" t="str">
        <f t="shared" si="116"/>
        <v/>
      </c>
      <c r="F1813" s="2">
        <v>15.92442</v>
      </c>
      <c r="G1813" s="2">
        <v>0</v>
      </c>
      <c r="H1813" s="3">
        <f t="shared" si="117"/>
        <v>-1</v>
      </c>
      <c r="I1813" s="2">
        <v>0</v>
      </c>
      <c r="J1813" s="3" t="str">
        <f t="shared" si="118"/>
        <v/>
      </c>
      <c r="K1813" s="2">
        <v>15.92442</v>
      </c>
      <c r="L1813" s="2">
        <v>0</v>
      </c>
      <c r="M1813" s="3">
        <f t="shared" si="119"/>
        <v>-1</v>
      </c>
    </row>
    <row r="1814" spans="1:13" x14ac:dyDescent="0.2">
      <c r="A1814" s="1" t="s">
        <v>3</v>
      </c>
      <c r="B1814" s="1" t="s">
        <v>23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0</v>
      </c>
      <c r="J1814" s="3" t="str">
        <f t="shared" si="118"/>
        <v/>
      </c>
      <c r="K1814" s="2">
        <v>0</v>
      </c>
      <c r="L1814" s="2">
        <v>0</v>
      </c>
      <c r="M1814" s="3" t="str">
        <f t="shared" si="119"/>
        <v/>
      </c>
    </row>
    <row r="1815" spans="1:13" x14ac:dyDescent="0.2">
      <c r="A1815" s="1" t="s">
        <v>2</v>
      </c>
      <c r="B1815" s="1" t="s">
        <v>23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32.526580000000003</v>
      </c>
      <c r="H1815" s="3" t="str">
        <f t="shared" si="117"/>
        <v/>
      </c>
      <c r="I1815" s="2">
        <v>4.8105000000000002</v>
      </c>
      <c r="J1815" s="3">
        <f t="shared" si="118"/>
        <v>5.7615798773516271</v>
      </c>
      <c r="K1815" s="2">
        <v>0</v>
      </c>
      <c r="L1815" s="2">
        <v>32.526580000000003</v>
      </c>
      <c r="M1815" s="3" t="str">
        <f t="shared" si="119"/>
        <v/>
      </c>
    </row>
    <row r="1816" spans="1:13" x14ac:dyDescent="0.2">
      <c r="A1816" s="6" t="s">
        <v>0</v>
      </c>
      <c r="B1816" s="6" t="s">
        <v>23</v>
      </c>
      <c r="C1816" s="5">
        <v>29.105840000000001</v>
      </c>
      <c r="D1816" s="5">
        <v>11.58085</v>
      </c>
      <c r="E1816" s="4">
        <f t="shared" si="116"/>
        <v>-0.60211249701090919</v>
      </c>
      <c r="F1816" s="5">
        <v>365.05014</v>
      </c>
      <c r="G1816" s="5">
        <v>1182.2447999999999</v>
      </c>
      <c r="H1816" s="4">
        <f t="shared" si="117"/>
        <v>2.238581965754074</v>
      </c>
      <c r="I1816" s="5">
        <v>233.81125</v>
      </c>
      <c r="J1816" s="4">
        <f t="shared" si="118"/>
        <v>4.0564068238803737</v>
      </c>
      <c r="K1816" s="5">
        <v>365.05014</v>
      </c>
      <c r="L1816" s="5">
        <v>1182.2447999999999</v>
      </c>
      <c r="M1816" s="4">
        <f t="shared" si="119"/>
        <v>2.238581965754074</v>
      </c>
    </row>
    <row r="1817" spans="1:13" x14ac:dyDescent="0.2">
      <c r="A1817" s="1" t="s">
        <v>22</v>
      </c>
      <c r="B1817" s="1" t="s">
        <v>1</v>
      </c>
      <c r="C1817" s="2">
        <v>0</v>
      </c>
      <c r="D1817" s="2">
        <v>49.244770000000003</v>
      </c>
      <c r="E1817" s="3" t="str">
        <f t="shared" si="116"/>
        <v/>
      </c>
      <c r="F1817" s="2">
        <v>3009.85635</v>
      </c>
      <c r="G1817" s="2">
        <v>13189.010539999999</v>
      </c>
      <c r="H1817" s="3">
        <f t="shared" si="117"/>
        <v>3.3819402012325268</v>
      </c>
      <c r="I1817" s="2">
        <v>12861.26281</v>
      </c>
      <c r="J1817" s="3">
        <f t="shared" si="118"/>
        <v>2.548332421487931E-2</v>
      </c>
      <c r="K1817" s="2">
        <v>3009.85635</v>
      </c>
      <c r="L1817" s="2">
        <v>13189.010539999999</v>
      </c>
      <c r="M1817" s="3">
        <f t="shared" si="119"/>
        <v>3.3819402012325268</v>
      </c>
    </row>
    <row r="1818" spans="1:13" x14ac:dyDescent="0.2">
      <c r="A1818" s="1" t="s">
        <v>21</v>
      </c>
      <c r="B1818" s="1" t="s">
        <v>1</v>
      </c>
      <c r="C1818" s="2">
        <v>82.873559999999998</v>
      </c>
      <c r="D1818" s="2">
        <v>460.01175999999998</v>
      </c>
      <c r="E1818" s="3">
        <f t="shared" si="116"/>
        <v>4.550766251624764</v>
      </c>
      <c r="F1818" s="2">
        <v>2216.65978</v>
      </c>
      <c r="G1818" s="2">
        <v>2774.3012100000001</v>
      </c>
      <c r="H1818" s="3">
        <f t="shared" si="117"/>
        <v>0.25156834397022365</v>
      </c>
      <c r="I1818" s="2">
        <v>2496.9062100000001</v>
      </c>
      <c r="J1818" s="3">
        <f t="shared" si="118"/>
        <v>0.11109548243704359</v>
      </c>
      <c r="K1818" s="2">
        <v>2216.65978</v>
      </c>
      <c r="L1818" s="2">
        <v>2774.3012100000001</v>
      </c>
      <c r="M1818" s="3">
        <f t="shared" si="119"/>
        <v>0.25156834397022365</v>
      </c>
    </row>
    <row r="1819" spans="1:13" x14ac:dyDescent="0.2">
      <c r="A1819" s="1" t="s">
        <v>20</v>
      </c>
      <c r="B1819" s="1" t="s">
        <v>1</v>
      </c>
      <c r="C1819" s="2">
        <v>3.4517500000000001</v>
      </c>
      <c r="D1819" s="2">
        <v>3.4955400000000001</v>
      </c>
      <c r="E1819" s="3">
        <f t="shared" si="116"/>
        <v>1.2686318534076868E-2</v>
      </c>
      <c r="F1819" s="2">
        <v>282.18355000000003</v>
      </c>
      <c r="G1819" s="2">
        <v>116.44713</v>
      </c>
      <c r="H1819" s="3">
        <f t="shared" si="117"/>
        <v>-0.58733551264770756</v>
      </c>
      <c r="I1819" s="2">
        <v>104.7908</v>
      </c>
      <c r="J1819" s="3">
        <f t="shared" si="118"/>
        <v>0.11123428774281718</v>
      </c>
      <c r="K1819" s="2">
        <v>282.18355000000003</v>
      </c>
      <c r="L1819" s="2">
        <v>116.44713</v>
      </c>
      <c r="M1819" s="3">
        <f t="shared" si="119"/>
        <v>-0.58733551264770756</v>
      </c>
    </row>
    <row r="1820" spans="1:13" x14ac:dyDescent="0.2">
      <c r="A1820" s="1" t="s">
        <v>19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2.47E-3</v>
      </c>
      <c r="G1820" s="2">
        <v>1.068E-2</v>
      </c>
      <c r="H1820" s="3">
        <f t="shared" si="117"/>
        <v>3.3238866396761138</v>
      </c>
      <c r="I1820" s="2">
        <v>0</v>
      </c>
      <c r="J1820" s="3" t="str">
        <f t="shared" si="118"/>
        <v/>
      </c>
      <c r="K1820" s="2">
        <v>2.47E-3</v>
      </c>
      <c r="L1820" s="2">
        <v>1.068E-2</v>
      </c>
      <c r="M1820" s="3">
        <f t="shared" si="119"/>
        <v>3.3238866396761138</v>
      </c>
    </row>
    <row r="1821" spans="1:13" x14ac:dyDescent="0.2">
      <c r="A1821" s="1" t="s">
        <v>18</v>
      </c>
      <c r="B1821" s="1" t="s">
        <v>1</v>
      </c>
      <c r="C1821" s="2">
        <v>3.2000000000000003E-4</v>
      </c>
      <c r="D1821" s="2">
        <v>0</v>
      </c>
      <c r="E1821" s="3">
        <f t="shared" si="116"/>
        <v>-1</v>
      </c>
      <c r="F1821" s="2">
        <v>3.3999999999999998E-3</v>
      </c>
      <c r="G1821" s="2">
        <v>0</v>
      </c>
      <c r="H1821" s="3">
        <f t="shared" si="117"/>
        <v>-1</v>
      </c>
      <c r="I1821" s="2">
        <v>0</v>
      </c>
      <c r="J1821" s="3" t="str">
        <f t="shared" si="118"/>
        <v/>
      </c>
      <c r="K1821" s="2">
        <v>3.3999999999999998E-3</v>
      </c>
      <c r="L1821" s="2">
        <v>0</v>
      </c>
      <c r="M1821" s="3">
        <f t="shared" si="119"/>
        <v>-1</v>
      </c>
    </row>
    <row r="1822" spans="1:13" x14ac:dyDescent="0.2">
      <c r="A1822" s="1" t="s">
        <v>17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25.316479999999999</v>
      </c>
      <c r="G1822" s="2">
        <v>7.3338700000000001</v>
      </c>
      <c r="H1822" s="3">
        <f t="shared" si="117"/>
        <v>-0.71031241310008342</v>
      </c>
      <c r="I1822" s="2">
        <v>20.611699999999999</v>
      </c>
      <c r="J1822" s="3">
        <f t="shared" si="118"/>
        <v>-0.644188980045314</v>
      </c>
      <c r="K1822" s="2">
        <v>25.316479999999999</v>
      </c>
      <c r="L1822" s="2">
        <v>7.3338700000000001</v>
      </c>
      <c r="M1822" s="3">
        <f t="shared" si="119"/>
        <v>-0.71031241310008342</v>
      </c>
    </row>
    <row r="1823" spans="1:13" x14ac:dyDescent="0.2">
      <c r="A1823" s="1" t="s">
        <v>16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0</v>
      </c>
      <c r="L1823" s="2">
        <v>0</v>
      </c>
      <c r="M1823" s="3" t="str">
        <f t="shared" si="119"/>
        <v/>
      </c>
    </row>
    <row r="1824" spans="1:13" x14ac:dyDescent="0.2">
      <c r="A1824" s="1" t="s">
        <v>15</v>
      </c>
      <c r="B1824" s="1" t="s">
        <v>1</v>
      </c>
      <c r="C1824" s="2">
        <v>0</v>
      </c>
      <c r="D1824" s="2">
        <v>0</v>
      </c>
      <c r="E1824" s="3" t="str">
        <f t="shared" si="116"/>
        <v/>
      </c>
      <c r="F1824" s="2">
        <v>0</v>
      </c>
      <c r="G1824" s="2">
        <v>0</v>
      </c>
      <c r="H1824" s="3" t="str">
        <f t="shared" si="117"/>
        <v/>
      </c>
      <c r="I1824" s="2">
        <v>0</v>
      </c>
      <c r="J1824" s="3" t="str">
        <f t="shared" si="118"/>
        <v/>
      </c>
      <c r="K1824" s="2">
        <v>0</v>
      </c>
      <c r="L1824" s="2">
        <v>0</v>
      </c>
      <c r="M1824" s="3" t="str">
        <f t="shared" si="119"/>
        <v/>
      </c>
    </row>
    <row r="1825" spans="1:13" x14ac:dyDescent="0.2">
      <c r="A1825" s="1" t="s">
        <v>14</v>
      </c>
      <c r="B1825" s="1" t="s">
        <v>1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0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0</v>
      </c>
      <c r="L1825" s="2">
        <v>0</v>
      </c>
      <c r="M1825" s="3" t="str">
        <f t="shared" si="119"/>
        <v/>
      </c>
    </row>
    <row r="1826" spans="1:13" x14ac:dyDescent="0.2">
      <c r="A1826" s="1" t="s">
        <v>13</v>
      </c>
      <c r="B1826" s="1" t="s">
        <v>1</v>
      </c>
      <c r="C1826" s="2">
        <v>1E-4</v>
      </c>
      <c r="D1826" s="2">
        <v>0</v>
      </c>
      <c r="E1826" s="3">
        <f t="shared" si="116"/>
        <v>-1</v>
      </c>
      <c r="F1826" s="2">
        <v>54.651479999999999</v>
      </c>
      <c r="G1826" s="2">
        <v>135.36663999999999</v>
      </c>
      <c r="H1826" s="3">
        <f t="shared" si="117"/>
        <v>1.4769071212710068</v>
      </c>
      <c r="I1826" s="2">
        <v>98.949849999999998</v>
      </c>
      <c r="J1826" s="3">
        <f t="shared" si="118"/>
        <v>0.36803279641151554</v>
      </c>
      <c r="K1826" s="2">
        <v>54.651479999999999</v>
      </c>
      <c r="L1826" s="2">
        <v>135.36663999999999</v>
      </c>
      <c r="M1826" s="3">
        <f t="shared" si="119"/>
        <v>1.4769071212710068</v>
      </c>
    </row>
    <row r="1827" spans="1:13" x14ac:dyDescent="0.2">
      <c r="A1827" s="1" t="s">
        <v>12</v>
      </c>
      <c r="B1827" s="1" t="s">
        <v>1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0</v>
      </c>
      <c r="H1827" s="3" t="str">
        <f t="shared" si="117"/>
        <v/>
      </c>
      <c r="I1827" s="2">
        <v>0</v>
      </c>
      <c r="J1827" s="3" t="str">
        <f t="shared" si="118"/>
        <v/>
      </c>
      <c r="K1827" s="2">
        <v>0</v>
      </c>
      <c r="L1827" s="2">
        <v>0</v>
      </c>
      <c r="M1827" s="3" t="str">
        <f t="shared" si="119"/>
        <v/>
      </c>
    </row>
    <row r="1828" spans="1:13" x14ac:dyDescent="0.2">
      <c r="A1828" s="1" t="s">
        <v>11</v>
      </c>
      <c r="B1828" s="1" t="s">
        <v>1</v>
      </c>
      <c r="C1828" s="2">
        <v>49.197130000000001</v>
      </c>
      <c r="D1828" s="2">
        <v>78.722399999999993</v>
      </c>
      <c r="E1828" s="3">
        <f t="shared" si="116"/>
        <v>0.60014212211159457</v>
      </c>
      <c r="F1828" s="2">
        <v>259.49554000000001</v>
      </c>
      <c r="G1828" s="2">
        <v>562.72374000000002</v>
      </c>
      <c r="H1828" s="3">
        <f t="shared" si="117"/>
        <v>1.1685295246307508</v>
      </c>
      <c r="I1828" s="2">
        <v>593.62222999999994</v>
      </c>
      <c r="J1828" s="3">
        <f t="shared" si="118"/>
        <v>-5.2050762991136534E-2</v>
      </c>
      <c r="K1828" s="2">
        <v>259.49554000000001</v>
      </c>
      <c r="L1828" s="2">
        <v>562.72374000000002</v>
      </c>
      <c r="M1828" s="3">
        <f t="shared" si="119"/>
        <v>1.1685295246307508</v>
      </c>
    </row>
    <row r="1829" spans="1:13" x14ac:dyDescent="0.2">
      <c r="A1829" s="1" t="s">
        <v>10</v>
      </c>
      <c r="B1829" s="1" t="s">
        <v>1</v>
      </c>
      <c r="C1829" s="2">
        <v>66.959130000000002</v>
      </c>
      <c r="D1829" s="2">
        <v>20.471450000000001</v>
      </c>
      <c r="E1829" s="3">
        <f t="shared" si="116"/>
        <v>-0.69426947452871624</v>
      </c>
      <c r="F1829" s="2">
        <v>1976.0594000000001</v>
      </c>
      <c r="G1829" s="2">
        <v>1197.6445000000001</v>
      </c>
      <c r="H1829" s="3">
        <f t="shared" si="117"/>
        <v>-0.39392282438473258</v>
      </c>
      <c r="I1829" s="2">
        <v>6802.6959399999996</v>
      </c>
      <c r="J1829" s="3">
        <f t="shared" si="118"/>
        <v>-0.82394560765860125</v>
      </c>
      <c r="K1829" s="2">
        <v>1976.0594000000001</v>
      </c>
      <c r="L1829" s="2">
        <v>1197.6445000000001</v>
      </c>
      <c r="M1829" s="3">
        <f t="shared" si="119"/>
        <v>-0.39392282438473258</v>
      </c>
    </row>
    <row r="1830" spans="1:13" x14ac:dyDescent="0.2">
      <c r="A1830" s="1" t="s">
        <v>9</v>
      </c>
      <c r="B1830" s="1" t="s">
        <v>1</v>
      </c>
      <c r="C1830" s="2">
        <v>0</v>
      </c>
      <c r="D1830" s="2">
        <v>0</v>
      </c>
      <c r="E1830" s="3" t="str">
        <f t="shared" si="116"/>
        <v/>
      </c>
      <c r="F1830" s="2">
        <v>86.296639999999996</v>
      </c>
      <c r="G1830" s="2">
        <v>63.19755</v>
      </c>
      <c r="H1830" s="3">
        <f t="shared" si="117"/>
        <v>-0.26767079228113633</v>
      </c>
      <c r="I1830" s="2">
        <v>63.855800000000002</v>
      </c>
      <c r="J1830" s="3">
        <f t="shared" si="118"/>
        <v>-1.0308382323923615E-2</v>
      </c>
      <c r="K1830" s="2">
        <v>86.296639999999996</v>
      </c>
      <c r="L1830" s="2">
        <v>63.19755</v>
      </c>
      <c r="M1830" s="3">
        <f t="shared" si="119"/>
        <v>-0.26767079228113633</v>
      </c>
    </row>
    <row r="1831" spans="1:13" x14ac:dyDescent="0.2">
      <c r="A1831" s="1" t="s">
        <v>8</v>
      </c>
      <c r="B1831" s="1" t="s">
        <v>1</v>
      </c>
      <c r="C1831" s="2">
        <v>0</v>
      </c>
      <c r="D1831" s="2">
        <v>119.41339000000001</v>
      </c>
      <c r="E1831" s="3" t="str">
        <f t="shared" si="116"/>
        <v/>
      </c>
      <c r="F1831" s="2">
        <v>55.820970000000003</v>
      </c>
      <c r="G1831" s="2">
        <v>2413.2795799999999</v>
      </c>
      <c r="H1831" s="3">
        <f t="shared" si="117"/>
        <v>42.232490943815556</v>
      </c>
      <c r="I1831" s="2">
        <v>789.29022999999995</v>
      </c>
      <c r="J1831" s="3">
        <f t="shared" si="118"/>
        <v>2.0575312961874621</v>
      </c>
      <c r="K1831" s="2">
        <v>55.820970000000003</v>
      </c>
      <c r="L1831" s="2">
        <v>2413.2795799999999</v>
      </c>
      <c r="M1831" s="3">
        <f t="shared" si="119"/>
        <v>42.232490943815556</v>
      </c>
    </row>
    <row r="1832" spans="1:13" x14ac:dyDescent="0.2">
      <c r="A1832" s="1" t="s">
        <v>7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0</v>
      </c>
      <c r="H1832" s="3" t="str">
        <f t="shared" si="117"/>
        <v/>
      </c>
      <c r="I1832" s="2">
        <v>0</v>
      </c>
      <c r="J1832" s="3" t="str">
        <f t="shared" si="118"/>
        <v/>
      </c>
      <c r="K1832" s="2">
        <v>0</v>
      </c>
      <c r="L1832" s="2">
        <v>0</v>
      </c>
      <c r="M1832" s="3" t="str">
        <f t="shared" si="119"/>
        <v/>
      </c>
    </row>
    <row r="1833" spans="1:13" x14ac:dyDescent="0.2">
      <c r="A1833" s="1" t="s">
        <v>6</v>
      </c>
      <c r="B1833" s="1" t="s">
        <v>1</v>
      </c>
      <c r="C1833" s="2">
        <v>2.1000000000000001E-4</v>
      </c>
      <c r="D1833" s="2">
        <v>39.314210000000003</v>
      </c>
      <c r="E1833" s="3">
        <f t="shared" si="116"/>
        <v>187209.52380952382</v>
      </c>
      <c r="F1833" s="2">
        <v>352.01121000000001</v>
      </c>
      <c r="G1833" s="2">
        <v>147.61648</v>
      </c>
      <c r="H1833" s="3">
        <f t="shared" si="117"/>
        <v>-0.58064835492028788</v>
      </c>
      <c r="I1833" s="2">
        <v>210.23952</v>
      </c>
      <c r="J1833" s="3">
        <f t="shared" si="118"/>
        <v>-0.29786521582621572</v>
      </c>
      <c r="K1833" s="2">
        <v>352.01121000000001</v>
      </c>
      <c r="L1833" s="2">
        <v>147.61648</v>
      </c>
      <c r="M1833" s="3">
        <f t="shared" si="119"/>
        <v>-0.58064835492028788</v>
      </c>
    </row>
    <row r="1834" spans="1:13" x14ac:dyDescent="0.2">
      <c r="A1834" s="1" t="s">
        <v>5</v>
      </c>
      <c r="B1834" s="1" t="s">
        <v>1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0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0</v>
      </c>
      <c r="L1834" s="2">
        <v>0</v>
      </c>
      <c r="M1834" s="3" t="str">
        <f t="shared" si="119"/>
        <v/>
      </c>
    </row>
    <row r="1835" spans="1:13" x14ac:dyDescent="0.2">
      <c r="A1835" s="1" t="s">
        <v>4</v>
      </c>
      <c r="B1835" s="1" t="s">
        <v>1</v>
      </c>
      <c r="C1835" s="2">
        <v>0</v>
      </c>
      <c r="D1835" s="2">
        <v>0</v>
      </c>
      <c r="E1835" s="3" t="str">
        <f t="shared" si="116"/>
        <v/>
      </c>
      <c r="F1835" s="2">
        <v>178.60532000000001</v>
      </c>
      <c r="G1835" s="2">
        <v>158.79911999999999</v>
      </c>
      <c r="H1835" s="3">
        <f t="shared" si="117"/>
        <v>-0.11089367326796318</v>
      </c>
      <c r="I1835" s="2">
        <v>368.92075</v>
      </c>
      <c r="J1835" s="3">
        <f t="shared" si="118"/>
        <v>-0.56955763534580262</v>
      </c>
      <c r="K1835" s="2">
        <v>178.60532000000001</v>
      </c>
      <c r="L1835" s="2">
        <v>158.79911999999999</v>
      </c>
      <c r="M1835" s="3">
        <f t="shared" si="119"/>
        <v>-0.11089367326796318</v>
      </c>
    </row>
    <row r="1836" spans="1:13" x14ac:dyDescent="0.2">
      <c r="A1836" s="1" t="s">
        <v>3</v>
      </c>
      <c r="B1836" s="1" t="s">
        <v>1</v>
      </c>
      <c r="C1836" s="2">
        <v>0</v>
      </c>
      <c r="D1836" s="2">
        <v>247.20024000000001</v>
      </c>
      <c r="E1836" s="3" t="str">
        <f t="shared" si="116"/>
        <v/>
      </c>
      <c r="F1836" s="2">
        <v>361.37605000000002</v>
      </c>
      <c r="G1836" s="2">
        <v>407.34616999999997</v>
      </c>
      <c r="H1836" s="3">
        <f t="shared" si="117"/>
        <v>0.12720854079842847</v>
      </c>
      <c r="I1836" s="2">
        <v>153.51066</v>
      </c>
      <c r="J1836" s="3">
        <f t="shared" si="118"/>
        <v>1.6535366990149085</v>
      </c>
      <c r="K1836" s="2">
        <v>361.37605000000002</v>
      </c>
      <c r="L1836" s="2">
        <v>407.34616999999997</v>
      </c>
      <c r="M1836" s="3">
        <f t="shared" si="119"/>
        <v>0.12720854079842847</v>
      </c>
    </row>
    <row r="1837" spans="1:13" x14ac:dyDescent="0.2">
      <c r="A1837" s="1" t="s">
        <v>2</v>
      </c>
      <c r="B1837" s="1" t="s">
        <v>1</v>
      </c>
      <c r="C1837" s="2">
        <v>0</v>
      </c>
      <c r="D1837" s="2">
        <v>0</v>
      </c>
      <c r="E1837" s="3" t="str">
        <f t="shared" si="116"/>
        <v/>
      </c>
      <c r="F1837" s="2">
        <v>0</v>
      </c>
      <c r="G1837" s="2">
        <v>0</v>
      </c>
      <c r="H1837" s="3" t="str">
        <f t="shared" si="117"/>
        <v/>
      </c>
      <c r="I1837" s="2">
        <v>0</v>
      </c>
      <c r="J1837" s="3" t="str">
        <f t="shared" si="118"/>
        <v/>
      </c>
      <c r="K1837" s="2">
        <v>0</v>
      </c>
      <c r="L1837" s="2">
        <v>0</v>
      </c>
      <c r="M1837" s="3" t="str">
        <f t="shared" si="119"/>
        <v/>
      </c>
    </row>
    <row r="1838" spans="1:13" x14ac:dyDescent="0.2">
      <c r="A1838" s="6" t="s">
        <v>0</v>
      </c>
      <c r="B1838" s="6" t="s">
        <v>1</v>
      </c>
      <c r="C1838" s="5">
        <v>202.48220000000001</v>
      </c>
      <c r="D1838" s="5">
        <v>1017.8737599999999</v>
      </c>
      <c r="E1838" s="4">
        <f t="shared" si="116"/>
        <v>4.0269789640768421</v>
      </c>
      <c r="F1838" s="5">
        <v>8858.3386399999999</v>
      </c>
      <c r="G1838" s="5">
        <v>21173.077209999999</v>
      </c>
      <c r="H1838" s="4">
        <f t="shared" si="117"/>
        <v>1.390186023640207</v>
      </c>
      <c r="I1838" s="5">
        <v>24567.264500000001</v>
      </c>
      <c r="J1838" s="4">
        <f t="shared" si="118"/>
        <v>-0.13815894276711194</v>
      </c>
      <c r="K1838" s="5">
        <v>8858.3386399999999</v>
      </c>
      <c r="L1838" s="5">
        <v>21173.077209999999</v>
      </c>
      <c r="M1838" s="4">
        <f t="shared" si="119"/>
        <v>1.390186023640207</v>
      </c>
    </row>
    <row r="1839" spans="1:13" x14ac:dyDescent="0.2">
      <c r="A1839" s="6" t="s">
        <v>0</v>
      </c>
      <c r="B1839" s="6"/>
      <c r="C1839" s="5">
        <v>466297.38</v>
      </c>
      <c r="D1839" s="5">
        <v>632517.66931000003</v>
      </c>
      <c r="E1839" s="4">
        <f t="shared" si="116"/>
        <v>0.35646841787959449</v>
      </c>
      <c r="F1839" s="5">
        <v>10486113.686969999</v>
      </c>
      <c r="G1839" s="5">
        <v>12198007.76204</v>
      </c>
      <c r="H1839" s="4">
        <f t="shared" si="117"/>
        <v>0.16325343460630171</v>
      </c>
      <c r="I1839" s="5">
        <v>13560760.01798</v>
      </c>
      <c r="J1839" s="4">
        <f t="shared" si="118"/>
        <v>-0.10049232153162124</v>
      </c>
      <c r="K1839" s="5">
        <v>10486113.686969999</v>
      </c>
      <c r="L1839" s="5">
        <v>12198007.76204</v>
      </c>
      <c r="M1839" s="4">
        <f t="shared" si="119"/>
        <v>0.16325343460630171</v>
      </c>
    </row>
    <row r="1840" spans="1:13" x14ac:dyDescent="0.2">
      <c r="A1840" s="6"/>
      <c r="B1840" s="6"/>
      <c r="C1840" s="5"/>
      <c r="D1840" s="5"/>
      <c r="E1840" s="4" t="str">
        <f t="shared" si="116"/>
        <v/>
      </c>
      <c r="F1840" s="5"/>
      <c r="G1840" s="5"/>
      <c r="H1840" s="4" t="str">
        <f t="shared" si="117"/>
        <v/>
      </c>
      <c r="I1840" s="5"/>
      <c r="J1840" s="4" t="str">
        <f t="shared" si="118"/>
        <v/>
      </c>
      <c r="K1840" s="5"/>
      <c r="L1840" s="5"/>
      <c r="M1840" s="4" t="str">
        <f t="shared" si="119"/>
        <v/>
      </c>
    </row>
    <row r="1841" spans="3:13" x14ac:dyDescent="0.2">
      <c r="C1841" s="2"/>
      <c r="D1841" s="2"/>
      <c r="E1841" s="3" t="str">
        <f t="shared" ref="E1841:E1855" si="120">IF(C1841=0,"",(D1841/C1841-1))</f>
        <v/>
      </c>
      <c r="F1841" s="2"/>
      <c r="G1841" s="2"/>
      <c r="H1841" s="3" t="str">
        <f t="shared" ref="H1841:H1855" si="121">IF(F1841=0,"",(G1841/F1841-1))</f>
        <v/>
      </c>
      <c r="I1841" s="2"/>
      <c r="J1841" s="3" t="str">
        <f t="shared" ref="J1841:J1855" si="122">IF(I1841=0,"",(G1841/I1841-1))</f>
        <v/>
      </c>
      <c r="K1841" s="2"/>
      <c r="L1841" s="2"/>
      <c r="M1841" s="3" t="str">
        <f t="shared" ref="M1841:M1855" si="123">IF(K1841=0,"",(L1841/K1841-1))</f>
        <v/>
      </c>
    </row>
    <row r="1842" spans="3:13" x14ac:dyDescent="0.2">
      <c r="C1842" s="2"/>
      <c r="D1842" s="2"/>
      <c r="E1842" s="3" t="str">
        <f t="shared" si="120"/>
        <v/>
      </c>
      <c r="F1842" s="2"/>
      <c r="G1842" s="2"/>
      <c r="H1842" s="3" t="str">
        <f t="shared" si="121"/>
        <v/>
      </c>
      <c r="I1842" s="2"/>
      <c r="J1842" s="3" t="str">
        <f t="shared" si="122"/>
        <v/>
      </c>
      <c r="K1842" s="2"/>
      <c r="L1842" s="2"/>
      <c r="M1842" s="3" t="str">
        <f t="shared" si="123"/>
        <v/>
      </c>
    </row>
    <row r="1843" spans="3:13" x14ac:dyDescent="0.2">
      <c r="C1843" s="2"/>
      <c r="D1843" s="2"/>
      <c r="E1843" s="3" t="str">
        <f t="shared" si="120"/>
        <v/>
      </c>
      <c r="F1843" s="2"/>
      <c r="G1843" s="2"/>
      <c r="H1843" s="3" t="str">
        <f t="shared" si="121"/>
        <v/>
      </c>
      <c r="I1843" s="2"/>
      <c r="J1843" s="3" t="str">
        <f t="shared" si="122"/>
        <v/>
      </c>
      <c r="K1843" s="2"/>
      <c r="L1843" s="2"/>
      <c r="M1843" s="3" t="str">
        <f t="shared" si="123"/>
        <v/>
      </c>
    </row>
    <row r="1844" spans="3:13" x14ac:dyDescent="0.2">
      <c r="C1844" s="2"/>
      <c r="D1844" s="2"/>
      <c r="E1844" s="3" t="str">
        <f t="shared" si="120"/>
        <v/>
      </c>
      <c r="F1844" s="2"/>
      <c r="G1844" s="2"/>
      <c r="H1844" s="3" t="str">
        <f t="shared" si="121"/>
        <v/>
      </c>
      <c r="I1844" s="2"/>
      <c r="J1844" s="3" t="str">
        <f t="shared" si="122"/>
        <v/>
      </c>
      <c r="K1844" s="2"/>
      <c r="L1844" s="2"/>
      <c r="M1844" s="3" t="str">
        <f t="shared" si="123"/>
        <v/>
      </c>
    </row>
    <row r="1845" spans="3:13" x14ac:dyDescent="0.2">
      <c r="C1845" s="2"/>
      <c r="D1845" s="2"/>
      <c r="E1845" s="3" t="str">
        <f t="shared" si="120"/>
        <v/>
      </c>
      <c r="F1845" s="2"/>
      <c r="G1845" s="2"/>
      <c r="H1845" s="3" t="str">
        <f t="shared" si="121"/>
        <v/>
      </c>
      <c r="I1845" s="2"/>
      <c r="J1845" s="3" t="str">
        <f t="shared" si="122"/>
        <v/>
      </c>
      <c r="K1845" s="2"/>
      <c r="L1845" s="2"/>
      <c r="M1845" s="3" t="str">
        <f t="shared" si="123"/>
        <v/>
      </c>
    </row>
    <row r="1846" spans="3:13" x14ac:dyDescent="0.2">
      <c r="C1846" s="2"/>
      <c r="D1846" s="2"/>
      <c r="E1846" s="3" t="str">
        <f t="shared" si="120"/>
        <v/>
      </c>
      <c r="F1846" s="2"/>
      <c r="G1846" s="2"/>
      <c r="H1846" s="3" t="str">
        <f t="shared" si="121"/>
        <v/>
      </c>
      <c r="I1846" s="2"/>
      <c r="J1846" s="3" t="str">
        <f t="shared" si="122"/>
        <v/>
      </c>
      <c r="K1846" s="2"/>
      <c r="L1846" s="2"/>
      <c r="M1846" s="3" t="str">
        <f t="shared" si="123"/>
        <v/>
      </c>
    </row>
    <row r="1847" spans="3:13" x14ac:dyDescent="0.2">
      <c r="C1847" s="2"/>
      <c r="D1847" s="2"/>
      <c r="E1847" s="3" t="str">
        <f t="shared" si="120"/>
        <v/>
      </c>
      <c r="F1847" s="2"/>
      <c r="G1847" s="2"/>
      <c r="H1847" s="3" t="str">
        <f t="shared" si="121"/>
        <v/>
      </c>
      <c r="I1847" s="2"/>
      <c r="J1847" s="3" t="str">
        <f t="shared" si="122"/>
        <v/>
      </c>
      <c r="K1847" s="2"/>
      <c r="L1847" s="2"/>
      <c r="M1847" s="3" t="str">
        <f t="shared" si="123"/>
        <v/>
      </c>
    </row>
    <row r="1848" spans="3:13" x14ac:dyDescent="0.2">
      <c r="C1848" s="2"/>
      <c r="D1848" s="2"/>
      <c r="E1848" s="3" t="str">
        <f t="shared" si="120"/>
        <v/>
      </c>
      <c r="F1848" s="2"/>
      <c r="G1848" s="2"/>
      <c r="H1848" s="3" t="str">
        <f t="shared" si="121"/>
        <v/>
      </c>
      <c r="I1848" s="2"/>
      <c r="J1848" s="3" t="str">
        <f t="shared" si="122"/>
        <v/>
      </c>
      <c r="K1848" s="2"/>
      <c r="L1848" s="2"/>
      <c r="M1848" s="3" t="str">
        <f t="shared" si="123"/>
        <v/>
      </c>
    </row>
    <row r="1849" spans="3:13" x14ac:dyDescent="0.2">
      <c r="C1849" s="2"/>
      <c r="D1849" s="2"/>
      <c r="E1849" s="3" t="str">
        <f t="shared" si="120"/>
        <v/>
      </c>
      <c r="F1849" s="2"/>
      <c r="G1849" s="2"/>
      <c r="H1849" s="3" t="str">
        <f t="shared" si="121"/>
        <v/>
      </c>
      <c r="I1849" s="2"/>
      <c r="J1849" s="3" t="str">
        <f t="shared" si="122"/>
        <v/>
      </c>
      <c r="K1849" s="2"/>
      <c r="L1849" s="2"/>
      <c r="M1849" s="3" t="str">
        <f t="shared" si="123"/>
        <v/>
      </c>
    </row>
    <row r="1850" spans="3:13" x14ac:dyDescent="0.2">
      <c r="C1850" s="2"/>
      <c r="D1850" s="2"/>
      <c r="E1850" s="3" t="str">
        <f t="shared" si="120"/>
        <v/>
      </c>
      <c r="F1850" s="2"/>
      <c r="G1850" s="2"/>
      <c r="H1850" s="3" t="str">
        <f t="shared" si="121"/>
        <v/>
      </c>
      <c r="I1850" s="2"/>
      <c r="J1850" s="3" t="str">
        <f t="shared" si="122"/>
        <v/>
      </c>
      <c r="K1850" s="2"/>
      <c r="L1850" s="2"/>
      <c r="M1850" s="3" t="str">
        <f t="shared" si="123"/>
        <v/>
      </c>
    </row>
    <row r="1851" spans="3:13" x14ac:dyDescent="0.2">
      <c r="C1851" s="2"/>
      <c r="D1851" s="2"/>
      <c r="E1851" s="3" t="str">
        <f t="shared" si="120"/>
        <v/>
      </c>
      <c r="F1851" s="2"/>
      <c r="G1851" s="2"/>
      <c r="H1851" s="3" t="str">
        <f t="shared" si="121"/>
        <v/>
      </c>
      <c r="I1851" s="2"/>
      <c r="J1851" s="3" t="str">
        <f t="shared" si="122"/>
        <v/>
      </c>
      <c r="K1851" s="2"/>
      <c r="L1851" s="2"/>
      <c r="M1851" s="3" t="str">
        <f t="shared" si="123"/>
        <v/>
      </c>
    </row>
    <row r="1852" spans="3:13" x14ac:dyDescent="0.2">
      <c r="C1852" s="2"/>
      <c r="D1852" s="2"/>
      <c r="E1852" s="3" t="str">
        <f t="shared" si="120"/>
        <v/>
      </c>
      <c r="F1852" s="2"/>
      <c r="G1852" s="2"/>
      <c r="H1852" s="3" t="str">
        <f t="shared" si="121"/>
        <v/>
      </c>
      <c r="I1852" s="2"/>
      <c r="J1852" s="3" t="str">
        <f t="shared" si="122"/>
        <v/>
      </c>
      <c r="K1852" s="2"/>
      <c r="L1852" s="2"/>
      <c r="M1852" s="3" t="str">
        <f t="shared" si="123"/>
        <v/>
      </c>
    </row>
    <row r="1853" spans="3:13" x14ac:dyDescent="0.2">
      <c r="C1853" s="2"/>
      <c r="D1853" s="2"/>
      <c r="E1853" s="3" t="str">
        <f t="shared" si="120"/>
        <v/>
      </c>
      <c r="F1853" s="2"/>
      <c r="G1853" s="2"/>
      <c r="H1853" s="3" t="str">
        <f t="shared" si="121"/>
        <v/>
      </c>
      <c r="I1853" s="2"/>
      <c r="J1853" s="3" t="str">
        <f t="shared" si="122"/>
        <v/>
      </c>
      <c r="K1853" s="2"/>
      <c r="L1853" s="2"/>
      <c r="M1853" s="3" t="str">
        <f t="shared" si="123"/>
        <v/>
      </c>
    </row>
    <row r="1854" spans="3:13" x14ac:dyDescent="0.2">
      <c r="C1854" s="2"/>
      <c r="D1854" s="2"/>
      <c r="E1854" s="3" t="str">
        <f t="shared" si="120"/>
        <v/>
      </c>
      <c r="F1854" s="2"/>
      <c r="G1854" s="2"/>
      <c r="H1854" s="3" t="str">
        <f t="shared" si="121"/>
        <v/>
      </c>
      <c r="I1854" s="2"/>
      <c r="J1854" s="3" t="str">
        <f t="shared" si="122"/>
        <v/>
      </c>
      <c r="K1854" s="2"/>
      <c r="L1854" s="2"/>
      <c r="M1854" s="3" t="str">
        <f t="shared" si="123"/>
        <v/>
      </c>
    </row>
    <row r="1855" spans="3:13" x14ac:dyDescent="0.2">
      <c r="C1855" s="2"/>
      <c r="D1855" s="2"/>
      <c r="E1855" s="3" t="str">
        <f t="shared" si="120"/>
        <v/>
      </c>
      <c r="F1855" s="2"/>
      <c r="G1855" s="2"/>
      <c r="H1855" s="3" t="str">
        <f t="shared" si="121"/>
        <v/>
      </c>
      <c r="I1855" s="2"/>
      <c r="J1855" s="3" t="str">
        <f t="shared" si="122"/>
        <v/>
      </c>
      <c r="K1855" s="2"/>
      <c r="L1855" s="2"/>
      <c r="M1855" s="3" t="str">
        <f t="shared" si="123"/>
        <v/>
      </c>
    </row>
    <row r="1856" spans="3:13" x14ac:dyDescent="0.2">
      <c r="C1856" s="2"/>
      <c r="D1856" s="2"/>
      <c r="E1856" s="3" t="str">
        <f t="shared" ref="E1856:E1919" si="124">IF(C1856=0,"",(D1856/C1856-1))</f>
        <v/>
      </c>
      <c r="F1856" s="2"/>
      <c r="G1856" s="2"/>
      <c r="H1856" s="3" t="str">
        <f t="shared" ref="H1856:H1919" si="125">IF(F1856=0,"",(G1856/F1856-1))</f>
        <v/>
      </c>
      <c r="I1856" s="2"/>
      <c r="J1856" s="3" t="str">
        <f t="shared" ref="J1856:J1919" si="126">IF(I1856=0,"",(G1856/I1856-1))</f>
        <v/>
      </c>
      <c r="K1856" s="2"/>
      <c r="L1856" s="2"/>
      <c r="M1856" s="3" t="str">
        <f t="shared" ref="M1856:M1919" si="127">IF(K1856=0,"",(L1856/K1856-1))</f>
        <v/>
      </c>
    </row>
    <row r="1857" spans="3:13" x14ac:dyDescent="0.2">
      <c r="C1857" s="2"/>
      <c r="D1857" s="2"/>
      <c r="E1857" s="3" t="str">
        <f t="shared" si="124"/>
        <v/>
      </c>
      <c r="F1857" s="2"/>
      <c r="G1857" s="2"/>
      <c r="H1857" s="3" t="str">
        <f t="shared" si="125"/>
        <v/>
      </c>
      <c r="I1857" s="2"/>
      <c r="J1857" s="3" t="str">
        <f t="shared" si="126"/>
        <v/>
      </c>
      <c r="K1857" s="2"/>
      <c r="L1857" s="2"/>
      <c r="M1857" s="3" t="str">
        <f t="shared" si="127"/>
        <v/>
      </c>
    </row>
    <row r="1858" spans="3:13" x14ac:dyDescent="0.2">
      <c r="C1858" s="2"/>
      <c r="D1858" s="2"/>
      <c r="E1858" s="3" t="str">
        <f t="shared" si="124"/>
        <v/>
      </c>
      <c r="F1858" s="2"/>
      <c r="G1858" s="2"/>
      <c r="H1858" s="3" t="str">
        <f t="shared" si="125"/>
        <v/>
      </c>
      <c r="I1858" s="2"/>
      <c r="J1858" s="3" t="str">
        <f t="shared" si="126"/>
        <v/>
      </c>
      <c r="K1858" s="2"/>
      <c r="L1858" s="2"/>
      <c r="M1858" s="3" t="str">
        <f t="shared" si="127"/>
        <v/>
      </c>
    </row>
    <row r="1859" spans="3:13" x14ac:dyDescent="0.2">
      <c r="C1859" s="2"/>
      <c r="D1859" s="2"/>
      <c r="E1859" s="3" t="str">
        <f t="shared" si="124"/>
        <v/>
      </c>
      <c r="F1859" s="2"/>
      <c r="G1859" s="2"/>
      <c r="H1859" s="3" t="str">
        <f t="shared" si="125"/>
        <v/>
      </c>
      <c r="I1859" s="2"/>
      <c r="J1859" s="3" t="str">
        <f t="shared" si="126"/>
        <v/>
      </c>
      <c r="K1859" s="2"/>
      <c r="L1859" s="2"/>
      <c r="M1859" s="3" t="str">
        <f t="shared" si="127"/>
        <v/>
      </c>
    </row>
    <row r="1860" spans="3:13" x14ac:dyDescent="0.2">
      <c r="C1860" s="2"/>
      <c r="D1860" s="2"/>
      <c r="E1860" s="3" t="str">
        <f t="shared" si="124"/>
        <v/>
      </c>
      <c r="F1860" s="2"/>
      <c r="G1860" s="2"/>
      <c r="H1860" s="3" t="str">
        <f t="shared" si="125"/>
        <v/>
      </c>
      <c r="I1860" s="2"/>
      <c r="J1860" s="3" t="str">
        <f t="shared" si="126"/>
        <v/>
      </c>
      <c r="K1860" s="2"/>
      <c r="L1860" s="2"/>
      <c r="M1860" s="3" t="str">
        <f t="shared" si="127"/>
        <v/>
      </c>
    </row>
    <row r="1861" spans="3:13" x14ac:dyDescent="0.2">
      <c r="C1861" s="2"/>
      <c r="D1861" s="2"/>
      <c r="E1861" s="3" t="str">
        <f t="shared" si="124"/>
        <v/>
      </c>
      <c r="F1861" s="2"/>
      <c r="G1861" s="2"/>
      <c r="H1861" s="3" t="str">
        <f t="shared" si="125"/>
        <v/>
      </c>
      <c r="I1861" s="2"/>
      <c r="J1861" s="3" t="str">
        <f t="shared" si="126"/>
        <v/>
      </c>
      <c r="K1861" s="2"/>
      <c r="L1861" s="2"/>
      <c r="M1861" s="3" t="str">
        <f t="shared" si="127"/>
        <v/>
      </c>
    </row>
    <row r="1862" spans="3:13" x14ac:dyDescent="0.2">
      <c r="C1862" s="2"/>
      <c r="D1862" s="2"/>
      <c r="E1862" s="3" t="str">
        <f t="shared" si="124"/>
        <v/>
      </c>
      <c r="F1862" s="2"/>
      <c r="G1862" s="2"/>
      <c r="H1862" s="3" t="str">
        <f t="shared" si="125"/>
        <v/>
      </c>
      <c r="I1862" s="2"/>
      <c r="J1862" s="3" t="str">
        <f t="shared" si="126"/>
        <v/>
      </c>
      <c r="K1862" s="2"/>
      <c r="L1862" s="2"/>
      <c r="M1862" s="3" t="str">
        <f t="shared" si="127"/>
        <v/>
      </c>
    </row>
    <row r="1863" spans="3:13" x14ac:dyDescent="0.2">
      <c r="C1863" s="2"/>
      <c r="D1863" s="2"/>
      <c r="E1863" s="3" t="str">
        <f t="shared" si="124"/>
        <v/>
      </c>
      <c r="F1863" s="2"/>
      <c r="G1863" s="2"/>
      <c r="H1863" s="3" t="str">
        <f t="shared" si="125"/>
        <v/>
      </c>
      <c r="I1863" s="2"/>
      <c r="J1863" s="3" t="str">
        <f t="shared" si="126"/>
        <v/>
      </c>
      <c r="K1863" s="2"/>
      <c r="L1863" s="2"/>
      <c r="M1863" s="3" t="str">
        <f t="shared" si="127"/>
        <v/>
      </c>
    </row>
    <row r="1864" spans="3:13" x14ac:dyDescent="0.2">
      <c r="C1864" s="2"/>
      <c r="D1864" s="2"/>
      <c r="E1864" s="3" t="str">
        <f t="shared" si="124"/>
        <v/>
      </c>
      <c r="F1864" s="2"/>
      <c r="G1864" s="2"/>
      <c r="H1864" s="3" t="str">
        <f t="shared" si="125"/>
        <v/>
      </c>
      <c r="I1864" s="2"/>
      <c r="J1864" s="3" t="str">
        <f t="shared" si="126"/>
        <v/>
      </c>
      <c r="K1864" s="2"/>
      <c r="L1864" s="2"/>
      <c r="M1864" s="3" t="str">
        <f t="shared" si="127"/>
        <v/>
      </c>
    </row>
    <row r="1865" spans="3:13" x14ac:dyDescent="0.2">
      <c r="C1865" s="2"/>
      <c r="D1865" s="2"/>
      <c r="E1865" s="3" t="str">
        <f t="shared" si="124"/>
        <v/>
      </c>
      <c r="F1865" s="2"/>
      <c r="G1865" s="2"/>
      <c r="H1865" s="3" t="str">
        <f t="shared" si="125"/>
        <v/>
      </c>
      <c r="I1865" s="2"/>
      <c r="J1865" s="3" t="str">
        <f t="shared" si="126"/>
        <v/>
      </c>
      <c r="K1865" s="2"/>
      <c r="L1865" s="2"/>
      <c r="M1865" s="3" t="str">
        <f t="shared" si="127"/>
        <v/>
      </c>
    </row>
    <row r="1866" spans="3:13" x14ac:dyDescent="0.2">
      <c r="C1866" s="2"/>
      <c r="D1866" s="2"/>
      <c r="E1866" s="3" t="str">
        <f t="shared" si="124"/>
        <v/>
      </c>
      <c r="F1866" s="2"/>
      <c r="G1866" s="2"/>
      <c r="H1866" s="3" t="str">
        <f t="shared" si="125"/>
        <v/>
      </c>
      <c r="I1866" s="2"/>
      <c r="J1866" s="3" t="str">
        <f t="shared" si="126"/>
        <v/>
      </c>
      <c r="K1866" s="2"/>
      <c r="L1866" s="2"/>
      <c r="M1866" s="3" t="str">
        <f t="shared" si="127"/>
        <v/>
      </c>
    </row>
    <row r="1867" spans="3:13" x14ac:dyDescent="0.2">
      <c r="C1867" s="2"/>
      <c r="D1867" s="2"/>
      <c r="E1867" s="3" t="str">
        <f t="shared" si="124"/>
        <v/>
      </c>
      <c r="F1867" s="2"/>
      <c r="G1867" s="2"/>
      <c r="H1867" s="3" t="str">
        <f t="shared" si="125"/>
        <v/>
      </c>
      <c r="I1867" s="2"/>
      <c r="J1867" s="3" t="str">
        <f t="shared" si="126"/>
        <v/>
      </c>
      <c r="K1867" s="2"/>
      <c r="L1867" s="2"/>
      <c r="M1867" s="3" t="str">
        <f t="shared" si="127"/>
        <v/>
      </c>
    </row>
    <row r="1868" spans="3:13" x14ac:dyDescent="0.2">
      <c r="C1868" s="2"/>
      <c r="D1868" s="2"/>
      <c r="E1868" s="3" t="str">
        <f t="shared" si="124"/>
        <v/>
      </c>
      <c r="F1868" s="2"/>
      <c r="G1868" s="2"/>
      <c r="H1868" s="3" t="str">
        <f t="shared" si="125"/>
        <v/>
      </c>
      <c r="I1868" s="2"/>
      <c r="J1868" s="3" t="str">
        <f t="shared" si="126"/>
        <v/>
      </c>
      <c r="K1868" s="2"/>
      <c r="L1868" s="2"/>
      <c r="M1868" s="3" t="str">
        <f t="shared" si="127"/>
        <v/>
      </c>
    </row>
    <row r="1869" spans="3:13" x14ac:dyDescent="0.2">
      <c r="C1869" s="2"/>
      <c r="D1869" s="2"/>
      <c r="E1869" s="3" t="str">
        <f t="shared" si="124"/>
        <v/>
      </c>
      <c r="F1869" s="2"/>
      <c r="G1869" s="2"/>
      <c r="H1869" s="3" t="str">
        <f t="shared" si="125"/>
        <v/>
      </c>
      <c r="I1869" s="2"/>
      <c r="J1869" s="3" t="str">
        <f t="shared" si="126"/>
        <v/>
      </c>
      <c r="K1869" s="2"/>
      <c r="L1869" s="2"/>
      <c r="M1869" s="3" t="str">
        <f t="shared" si="127"/>
        <v/>
      </c>
    </row>
    <row r="1870" spans="3:13" x14ac:dyDescent="0.2">
      <c r="C1870" s="2"/>
      <c r="D1870" s="2"/>
      <c r="E1870" s="3" t="str">
        <f t="shared" si="124"/>
        <v/>
      </c>
      <c r="F1870" s="2"/>
      <c r="G1870" s="2"/>
      <c r="H1870" s="3" t="str">
        <f t="shared" si="125"/>
        <v/>
      </c>
      <c r="I1870" s="2"/>
      <c r="J1870" s="3" t="str">
        <f t="shared" si="126"/>
        <v/>
      </c>
      <c r="K1870" s="2"/>
      <c r="L1870" s="2"/>
      <c r="M1870" s="3" t="str">
        <f t="shared" si="127"/>
        <v/>
      </c>
    </row>
    <row r="1871" spans="3:13" x14ac:dyDescent="0.2">
      <c r="C1871" s="2"/>
      <c r="D1871" s="2"/>
      <c r="E1871" s="3" t="str">
        <f t="shared" si="124"/>
        <v/>
      </c>
      <c r="F1871" s="2"/>
      <c r="G1871" s="2"/>
      <c r="H1871" s="3" t="str">
        <f t="shared" si="125"/>
        <v/>
      </c>
      <c r="I1871" s="2"/>
      <c r="J1871" s="3" t="str">
        <f t="shared" si="126"/>
        <v/>
      </c>
      <c r="K1871" s="2"/>
      <c r="L1871" s="2"/>
      <c r="M1871" s="3" t="str">
        <f t="shared" si="127"/>
        <v/>
      </c>
    </row>
    <row r="1872" spans="3:13" x14ac:dyDescent="0.2">
      <c r="C1872" s="2"/>
      <c r="D1872" s="2"/>
      <c r="E1872" s="3" t="str">
        <f t="shared" si="124"/>
        <v/>
      </c>
      <c r="F1872" s="2"/>
      <c r="G1872" s="2"/>
      <c r="H1872" s="3" t="str">
        <f t="shared" si="125"/>
        <v/>
      </c>
      <c r="I1872" s="2"/>
      <c r="J1872" s="3" t="str">
        <f t="shared" si="126"/>
        <v/>
      </c>
      <c r="K1872" s="2"/>
      <c r="L1872" s="2"/>
      <c r="M1872" s="3" t="str">
        <f t="shared" si="127"/>
        <v/>
      </c>
    </row>
    <row r="1873" spans="3:13" x14ac:dyDescent="0.2">
      <c r="C1873" s="2"/>
      <c r="D1873" s="2"/>
      <c r="E1873" s="3" t="str">
        <f t="shared" si="124"/>
        <v/>
      </c>
      <c r="F1873" s="2"/>
      <c r="G1873" s="2"/>
      <c r="H1873" s="3" t="str">
        <f t="shared" si="125"/>
        <v/>
      </c>
      <c r="I1873" s="2"/>
      <c r="J1873" s="3" t="str">
        <f t="shared" si="126"/>
        <v/>
      </c>
      <c r="K1873" s="2"/>
      <c r="L1873" s="2"/>
      <c r="M1873" s="3" t="str">
        <f t="shared" si="127"/>
        <v/>
      </c>
    </row>
    <row r="1874" spans="3:13" x14ac:dyDescent="0.2">
      <c r="C1874" s="2"/>
      <c r="D1874" s="2"/>
      <c r="E1874" s="3" t="str">
        <f t="shared" si="124"/>
        <v/>
      </c>
      <c r="F1874" s="2"/>
      <c r="G1874" s="2"/>
      <c r="H1874" s="3" t="str">
        <f t="shared" si="125"/>
        <v/>
      </c>
      <c r="I1874" s="2"/>
      <c r="J1874" s="3" t="str">
        <f t="shared" si="126"/>
        <v/>
      </c>
      <c r="K1874" s="2"/>
      <c r="L1874" s="2"/>
      <c r="M1874" s="3" t="str">
        <f t="shared" si="127"/>
        <v/>
      </c>
    </row>
    <row r="1875" spans="3:13" x14ac:dyDescent="0.2">
      <c r="C1875" s="2"/>
      <c r="D1875" s="2"/>
      <c r="E1875" s="3" t="str">
        <f t="shared" si="124"/>
        <v/>
      </c>
      <c r="F1875" s="2"/>
      <c r="G1875" s="2"/>
      <c r="H1875" s="3" t="str">
        <f t="shared" si="125"/>
        <v/>
      </c>
      <c r="I1875" s="2"/>
      <c r="J1875" s="3" t="str">
        <f t="shared" si="126"/>
        <v/>
      </c>
      <c r="K1875" s="2"/>
      <c r="L1875" s="2"/>
      <c r="M1875" s="3" t="str">
        <f t="shared" si="127"/>
        <v/>
      </c>
    </row>
    <row r="1876" spans="3:13" x14ac:dyDescent="0.2">
      <c r="C1876" s="2"/>
      <c r="D1876" s="2"/>
      <c r="E1876" s="3" t="str">
        <f t="shared" si="124"/>
        <v/>
      </c>
      <c r="F1876" s="2"/>
      <c r="G1876" s="2"/>
      <c r="H1876" s="3" t="str">
        <f t="shared" si="125"/>
        <v/>
      </c>
      <c r="I1876" s="2"/>
      <c r="J1876" s="3" t="str">
        <f t="shared" si="126"/>
        <v/>
      </c>
      <c r="K1876" s="2"/>
      <c r="L1876" s="2"/>
      <c r="M1876" s="3" t="str">
        <f t="shared" si="127"/>
        <v/>
      </c>
    </row>
    <row r="1877" spans="3:13" x14ac:dyDescent="0.2">
      <c r="C1877" s="2"/>
      <c r="D1877" s="2"/>
      <c r="E1877" s="3" t="str">
        <f t="shared" si="124"/>
        <v/>
      </c>
      <c r="F1877" s="2"/>
      <c r="G1877" s="2"/>
      <c r="H1877" s="3" t="str">
        <f t="shared" si="125"/>
        <v/>
      </c>
      <c r="I1877" s="2"/>
      <c r="J1877" s="3" t="str">
        <f t="shared" si="126"/>
        <v/>
      </c>
      <c r="K1877" s="2"/>
      <c r="L1877" s="2"/>
      <c r="M1877" s="3" t="str">
        <f t="shared" si="127"/>
        <v/>
      </c>
    </row>
    <row r="1878" spans="3:13" x14ac:dyDescent="0.2">
      <c r="C1878" s="2"/>
      <c r="D1878" s="2"/>
      <c r="E1878" s="3" t="str">
        <f t="shared" si="124"/>
        <v/>
      </c>
      <c r="F1878" s="2"/>
      <c r="G1878" s="2"/>
      <c r="H1878" s="3" t="str">
        <f t="shared" si="125"/>
        <v/>
      </c>
      <c r="I1878" s="2"/>
      <c r="J1878" s="3" t="str">
        <f t="shared" si="126"/>
        <v/>
      </c>
      <c r="K1878" s="2"/>
      <c r="L1878" s="2"/>
      <c r="M1878" s="3" t="str">
        <f t="shared" si="127"/>
        <v/>
      </c>
    </row>
    <row r="1879" spans="3:13" x14ac:dyDescent="0.2">
      <c r="C1879" s="2"/>
      <c r="D1879" s="2"/>
      <c r="E1879" s="3" t="str">
        <f t="shared" si="124"/>
        <v/>
      </c>
      <c r="F1879" s="2"/>
      <c r="G1879" s="2"/>
      <c r="H1879" s="3" t="str">
        <f t="shared" si="125"/>
        <v/>
      </c>
      <c r="I1879" s="2"/>
      <c r="J1879" s="3" t="str">
        <f t="shared" si="126"/>
        <v/>
      </c>
      <c r="K1879" s="2"/>
      <c r="L1879" s="2"/>
      <c r="M1879" s="3" t="str">
        <f t="shared" si="127"/>
        <v/>
      </c>
    </row>
    <row r="1880" spans="3:13" x14ac:dyDescent="0.2">
      <c r="C1880" s="2"/>
      <c r="D1880" s="2"/>
      <c r="E1880" s="3" t="str">
        <f t="shared" si="124"/>
        <v/>
      </c>
      <c r="F1880" s="2"/>
      <c r="G1880" s="2"/>
      <c r="H1880" s="3" t="str">
        <f t="shared" si="125"/>
        <v/>
      </c>
      <c r="I1880" s="2"/>
      <c r="J1880" s="3" t="str">
        <f t="shared" si="126"/>
        <v/>
      </c>
      <c r="K1880" s="2"/>
      <c r="L1880" s="2"/>
      <c r="M1880" s="3" t="str">
        <f t="shared" si="127"/>
        <v/>
      </c>
    </row>
    <row r="1881" spans="3:13" x14ac:dyDescent="0.2">
      <c r="C1881" s="2"/>
      <c r="D1881" s="2"/>
      <c r="E1881" s="3" t="str">
        <f t="shared" si="124"/>
        <v/>
      </c>
      <c r="F1881" s="2"/>
      <c r="G1881" s="2"/>
      <c r="H1881" s="3" t="str">
        <f t="shared" si="125"/>
        <v/>
      </c>
      <c r="I1881" s="2"/>
      <c r="J1881" s="3" t="str">
        <f t="shared" si="126"/>
        <v/>
      </c>
      <c r="K1881" s="2"/>
      <c r="L1881" s="2"/>
      <c r="M1881" s="3" t="str">
        <f t="shared" si="127"/>
        <v/>
      </c>
    </row>
    <row r="1882" spans="3:13" x14ac:dyDescent="0.2">
      <c r="C1882" s="2"/>
      <c r="D1882" s="2"/>
      <c r="E1882" s="3" t="str">
        <f t="shared" si="124"/>
        <v/>
      </c>
      <c r="F1882" s="2"/>
      <c r="G1882" s="2"/>
      <c r="H1882" s="3" t="str">
        <f t="shared" si="125"/>
        <v/>
      </c>
      <c r="I1882" s="2"/>
      <c r="J1882" s="3" t="str">
        <f t="shared" si="126"/>
        <v/>
      </c>
      <c r="K1882" s="2"/>
      <c r="L1882" s="2"/>
      <c r="M1882" s="3" t="str">
        <f t="shared" si="127"/>
        <v/>
      </c>
    </row>
    <row r="1883" spans="3:13" x14ac:dyDescent="0.2">
      <c r="C1883" s="2"/>
      <c r="D1883" s="2"/>
      <c r="E1883" s="3" t="str">
        <f t="shared" si="124"/>
        <v/>
      </c>
      <c r="F1883" s="2"/>
      <c r="G1883" s="2"/>
      <c r="H1883" s="3" t="str">
        <f t="shared" si="125"/>
        <v/>
      </c>
      <c r="I1883" s="2"/>
      <c r="J1883" s="3" t="str">
        <f t="shared" si="126"/>
        <v/>
      </c>
      <c r="K1883" s="2"/>
      <c r="L1883" s="2"/>
      <c r="M1883" s="3" t="str">
        <f t="shared" si="127"/>
        <v/>
      </c>
    </row>
    <row r="1884" spans="3:13" x14ac:dyDescent="0.2">
      <c r="C1884" s="2"/>
      <c r="D1884" s="2"/>
      <c r="E1884" s="3" t="str">
        <f t="shared" si="124"/>
        <v/>
      </c>
      <c r="F1884" s="2"/>
      <c r="G1884" s="2"/>
      <c r="H1884" s="3" t="str">
        <f t="shared" si="125"/>
        <v/>
      </c>
      <c r="I1884" s="2"/>
      <c r="J1884" s="3" t="str">
        <f t="shared" si="126"/>
        <v/>
      </c>
      <c r="K1884" s="2"/>
      <c r="L1884" s="2"/>
      <c r="M1884" s="3" t="str">
        <f t="shared" si="127"/>
        <v/>
      </c>
    </row>
    <row r="1885" spans="3:13" x14ac:dyDescent="0.2">
      <c r="C1885" s="2"/>
      <c r="D1885" s="2"/>
      <c r="E1885" s="3" t="str">
        <f t="shared" si="124"/>
        <v/>
      </c>
      <c r="F1885" s="2"/>
      <c r="G1885" s="2"/>
      <c r="H1885" s="3" t="str">
        <f t="shared" si="125"/>
        <v/>
      </c>
      <c r="I1885" s="2"/>
      <c r="J1885" s="3" t="str">
        <f t="shared" si="126"/>
        <v/>
      </c>
      <c r="K1885" s="2"/>
      <c r="L1885" s="2"/>
      <c r="M1885" s="3" t="str">
        <f t="shared" si="127"/>
        <v/>
      </c>
    </row>
    <row r="1886" spans="3:13" x14ac:dyDescent="0.2">
      <c r="C1886" s="2"/>
      <c r="D1886" s="2"/>
      <c r="E1886" s="3" t="str">
        <f t="shared" si="124"/>
        <v/>
      </c>
      <c r="F1886" s="2"/>
      <c r="G1886" s="2"/>
      <c r="H1886" s="3" t="str">
        <f t="shared" si="125"/>
        <v/>
      </c>
      <c r="I1886" s="2"/>
      <c r="J1886" s="3" t="str">
        <f t="shared" si="126"/>
        <v/>
      </c>
      <c r="K1886" s="2"/>
      <c r="L1886" s="2"/>
      <c r="M1886" s="3" t="str">
        <f t="shared" si="127"/>
        <v/>
      </c>
    </row>
    <row r="1887" spans="3:13" x14ac:dyDescent="0.2">
      <c r="C1887" s="2"/>
      <c r="D1887" s="2"/>
      <c r="E1887" s="3" t="str">
        <f t="shared" si="124"/>
        <v/>
      </c>
      <c r="F1887" s="2"/>
      <c r="G1887" s="2"/>
      <c r="H1887" s="3" t="str">
        <f t="shared" si="125"/>
        <v/>
      </c>
      <c r="I1887" s="2"/>
      <c r="J1887" s="3" t="str">
        <f t="shared" si="126"/>
        <v/>
      </c>
      <c r="K1887" s="2"/>
      <c r="L1887" s="2"/>
      <c r="M1887" s="3" t="str">
        <f t="shared" si="127"/>
        <v/>
      </c>
    </row>
    <row r="1888" spans="3:13" x14ac:dyDescent="0.2">
      <c r="C1888" s="2"/>
      <c r="D1888" s="2"/>
      <c r="E1888" s="3" t="str">
        <f t="shared" si="124"/>
        <v/>
      </c>
      <c r="F1888" s="2"/>
      <c r="G1888" s="2"/>
      <c r="H1888" s="3" t="str">
        <f t="shared" si="125"/>
        <v/>
      </c>
      <c r="I1888" s="2"/>
      <c r="J1888" s="3" t="str">
        <f t="shared" si="126"/>
        <v/>
      </c>
      <c r="K1888" s="2"/>
      <c r="L1888" s="2"/>
      <c r="M1888" s="3" t="str">
        <f t="shared" si="127"/>
        <v/>
      </c>
    </row>
    <row r="1889" spans="3:13" x14ac:dyDescent="0.2">
      <c r="C1889" s="2"/>
      <c r="D1889" s="2"/>
      <c r="E1889" s="3" t="str">
        <f t="shared" si="124"/>
        <v/>
      </c>
      <c r="F1889" s="2"/>
      <c r="G1889" s="2"/>
      <c r="H1889" s="3" t="str">
        <f t="shared" si="125"/>
        <v/>
      </c>
      <c r="I1889" s="2"/>
      <c r="J1889" s="3" t="str">
        <f t="shared" si="126"/>
        <v/>
      </c>
      <c r="K1889" s="2"/>
      <c r="L1889" s="2"/>
      <c r="M1889" s="3" t="str">
        <f t="shared" si="127"/>
        <v/>
      </c>
    </row>
    <row r="1890" spans="3:13" x14ac:dyDescent="0.2">
      <c r="C1890" s="2"/>
      <c r="D1890" s="2"/>
      <c r="E1890" s="3" t="str">
        <f t="shared" si="124"/>
        <v/>
      </c>
      <c r="F1890" s="2"/>
      <c r="G1890" s="2"/>
      <c r="H1890" s="3" t="str">
        <f t="shared" si="125"/>
        <v/>
      </c>
      <c r="I1890" s="2"/>
      <c r="J1890" s="3" t="str">
        <f t="shared" si="126"/>
        <v/>
      </c>
      <c r="K1890" s="2"/>
      <c r="L1890" s="2"/>
      <c r="M1890" s="3" t="str">
        <f t="shared" si="127"/>
        <v/>
      </c>
    </row>
    <row r="1891" spans="3:13" x14ac:dyDescent="0.2">
      <c r="C1891" s="2"/>
      <c r="D1891" s="2"/>
      <c r="E1891" s="3" t="str">
        <f t="shared" si="124"/>
        <v/>
      </c>
      <c r="F1891" s="2"/>
      <c r="G1891" s="2"/>
      <c r="H1891" s="3" t="str">
        <f t="shared" si="125"/>
        <v/>
      </c>
      <c r="I1891" s="2"/>
      <c r="J1891" s="3" t="str">
        <f t="shared" si="126"/>
        <v/>
      </c>
      <c r="K1891" s="2"/>
      <c r="L1891" s="2"/>
      <c r="M1891" s="3" t="str">
        <f t="shared" si="127"/>
        <v/>
      </c>
    </row>
    <row r="1892" spans="3:13" x14ac:dyDescent="0.2">
      <c r="C1892" s="2"/>
      <c r="D1892" s="2"/>
      <c r="E1892" s="3" t="str">
        <f t="shared" si="124"/>
        <v/>
      </c>
      <c r="F1892" s="2"/>
      <c r="G1892" s="2"/>
      <c r="H1892" s="3" t="str">
        <f t="shared" si="125"/>
        <v/>
      </c>
      <c r="I1892" s="2"/>
      <c r="J1892" s="3" t="str">
        <f t="shared" si="126"/>
        <v/>
      </c>
      <c r="K1892" s="2"/>
      <c r="L1892" s="2"/>
      <c r="M1892" s="3" t="str">
        <f t="shared" si="127"/>
        <v/>
      </c>
    </row>
    <row r="1893" spans="3:13" x14ac:dyDescent="0.2">
      <c r="C1893" s="2"/>
      <c r="D1893" s="2"/>
      <c r="E1893" s="3" t="str">
        <f t="shared" si="124"/>
        <v/>
      </c>
      <c r="F1893" s="2"/>
      <c r="G1893" s="2"/>
      <c r="H1893" s="3" t="str">
        <f t="shared" si="125"/>
        <v/>
      </c>
      <c r="I1893" s="2"/>
      <c r="J1893" s="3" t="str">
        <f t="shared" si="126"/>
        <v/>
      </c>
      <c r="K1893" s="2"/>
      <c r="L1893" s="2"/>
      <c r="M1893" s="3" t="str">
        <f t="shared" si="127"/>
        <v/>
      </c>
    </row>
    <row r="1894" spans="3:13" x14ac:dyDescent="0.2">
      <c r="C1894" s="2"/>
      <c r="D1894" s="2"/>
      <c r="E1894" s="3" t="str">
        <f t="shared" si="124"/>
        <v/>
      </c>
      <c r="F1894" s="2"/>
      <c r="G1894" s="2"/>
      <c r="H1894" s="3" t="str">
        <f t="shared" si="125"/>
        <v/>
      </c>
      <c r="I1894" s="2"/>
      <c r="J1894" s="3" t="str">
        <f t="shared" si="126"/>
        <v/>
      </c>
      <c r="K1894" s="2"/>
      <c r="L1894" s="2"/>
      <c r="M1894" s="3" t="str">
        <f t="shared" si="127"/>
        <v/>
      </c>
    </row>
    <row r="1895" spans="3:13" x14ac:dyDescent="0.2">
      <c r="C1895" s="2"/>
      <c r="D1895" s="2"/>
      <c r="E1895" s="3" t="str">
        <f t="shared" si="124"/>
        <v/>
      </c>
      <c r="F1895" s="2"/>
      <c r="G1895" s="2"/>
      <c r="H1895" s="3" t="str">
        <f t="shared" si="125"/>
        <v/>
      </c>
      <c r="I1895" s="2"/>
      <c r="J1895" s="3" t="str">
        <f t="shared" si="126"/>
        <v/>
      </c>
      <c r="K1895" s="2"/>
      <c r="L1895" s="2"/>
      <c r="M1895" s="3" t="str">
        <f t="shared" si="127"/>
        <v/>
      </c>
    </row>
    <row r="1896" spans="3:13" x14ac:dyDescent="0.2">
      <c r="C1896" s="2"/>
      <c r="D1896" s="2"/>
      <c r="E1896" s="3" t="str">
        <f t="shared" si="124"/>
        <v/>
      </c>
      <c r="F1896" s="2"/>
      <c r="G1896" s="2"/>
      <c r="H1896" s="3" t="str">
        <f t="shared" si="125"/>
        <v/>
      </c>
      <c r="I1896" s="2"/>
      <c r="J1896" s="3" t="str">
        <f t="shared" si="126"/>
        <v/>
      </c>
      <c r="K1896" s="2"/>
      <c r="L1896" s="2"/>
      <c r="M1896" s="3" t="str">
        <f t="shared" si="127"/>
        <v/>
      </c>
    </row>
    <row r="1897" spans="3:13" x14ac:dyDescent="0.2">
      <c r="C1897" s="2"/>
      <c r="D1897" s="2"/>
      <c r="E1897" s="3" t="str">
        <f t="shared" si="124"/>
        <v/>
      </c>
      <c r="F1897" s="2"/>
      <c r="G1897" s="2"/>
      <c r="H1897" s="3" t="str">
        <f t="shared" si="125"/>
        <v/>
      </c>
      <c r="I1897" s="2"/>
      <c r="J1897" s="3" t="str">
        <f t="shared" si="126"/>
        <v/>
      </c>
      <c r="K1897" s="2"/>
      <c r="L1897" s="2"/>
      <c r="M1897" s="3" t="str">
        <f t="shared" si="127"/>
        <v/>
      </c>
    </row>
    <row r="1898" spans="3:13" x14ac:dyDescent="0.2">
      <c r="C1898" s="2"/>
      <c r="D1898" s="2"/>
      <c r="E1898" s="3" t="str">
        <f t="shared" si="124"/>
        <v/>
      </c>
      <c r="F1898" s="2"/>
      <c r="G1898" s="2"/>
      <c r="H1898" s="3" t="str">
        <f t="shared" si="125"/>
        <v/>
      </c>
      <c r="I1898" s="2"/>
      <c r="J1898" s="3" t="str">
        <f t="shared" si="126"/>
        <v/>
      </c>
      <c r="K1898" s="2"/>
      <c r="L1898" s="2"/>
      <c r="M1898" s="3" t="str">
        <f t="shared" si="127"/>
        <v/>
      </c>
    </row>
    <row r="1899" spans="3:13" x14ac:dyDescent="0.2">
      <c r="C1899" s="2"/>
      <c r="D1899" s="2"/>
      <c r="E1899" s="3" t="str">
        <f t="shared" si="124"/>
        <v/>
      </c>
      <c r="F1899" s="2"/>
      <c r="G1899" s="2"/>
      <c r="H1899" s="3" t="str">
        <f t="shared" si="125"/>
        <v/>
      </c>
      <c r="I1899" s="2"/>
      <c r="J1899" s="3" t="str">
        <f t="shared" si="126"/>
        <v/>
      </c>
      <c r="K1899" s="2"/>
      <c r="L1899" s="2"/>
      <c r="M1899" s="3" t="str">
        <f t="shared" si="127"/>
        <v/>
      </c>
    </row>
    <row r="1900" spans="3:13" x14ac:dyDescent="0.2">
      <c r="C1900" s="2"/>
      <c r="D1900" s="2"/>
      <c r="E1900" s="3" t="str">
        <f t="shared" si="124"/>
        <v/>
      </c>
      <c r="F1900" s="2"/>
      <c r="G1900" s="2"/>
      <c r="H1900" s="3" t="str">
        <f t="shared" si="125"/>
        <v/>
      </c>
      <c r="I1900" s="2"/>
      <c r="J1900" s="3" t="str">
        <f t="shared" si="126"/>
        <v/>
      </c>
      <c r="K1900" s="2"/>
      <c r="L1900" s="2"/>
      <c r="M1900" s="3" t="str">
        <f t="shared" si="127"/>
        <v/>
      </c>
    </row>
    <row r="1901" spans="3:13" x14ac:dyDescent="0.2">
      <c r="C1901" s="2"/>
      <c r="D1901" s="2"/>
      <c r="E1901" s="3" t="str">
        <f t="shared" si="124"/>
        <v/>
      </c>
      <c r="F1901" s="2"/>
      <c r="G1901" s="2"/>
      <c r="H1901" s="3" t="str">
        <f t="shared" si="125"/>
        <v/>
      </c>
      <c r="I1901" s="2"/>
      <c r="J1901" s="3" t="str">
        <f t="shared" si="126"/>
        <v/>
      </c>
      <c r="K1901" s="2"/>
      <c r="L1901" s="2"/>
      <c r="M1901" s="3" t="str">
        <f t="shared" si="127"/>
        <v/>
      </c>
    </row>
    <row r="1902" spans="3:13" x14ac:dyDescent="0.2">
      <c r="C1902" s="2"/>
      <c r="D1902" s="2"/>
      <c r="E1902" s="3" t="str">
        <f t="shared" si="124"/>
        <v/>
      </c>
      <c r="F1902" s="2"/>
      <c r="G1902" s="2"/>
      <c r="H1902" s="3" t="str">
        <f t="shared" si="125"/>
        <v/>
      </c>
      <c r="I1902" s="2"/>
      <c r="J1902" s="3" t="str">
        <f t="shared" si="126"/>
        <v/>
      </c>
      <c r="K1902" s="2"/>
      <c r="L1902" s="2"/>
      <c r="M1902" s="3" t="str">
        <f t="shared" si="127"/>
        <v/>
      </c>
    </row>
    <row r="1903" spans="3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3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si="124"/>
        <v/>
      </c>
      <c r="F1917" s="2"/>
      <c r="G1917" s="2"/>
      <c r="H1917" s="3" t="str">
        <f t="shared" si="125"/>
        <v/>
      </c>
      <c r="I1917" s="2"/>
      <c r="J1917" s="3" t="str">
        <f t="shared" si="126"/>
        <v/>
      </c>
      <c r="K1917" s="2"/>
      <c r="L1917" s="2"/>
      <c r="M1917" s="3" t="str">
        <f t="shared" si="127"/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ref="E1920:E1983" si="128">IF(C1920=0,"",(D1920/C1920-1))</f>
        <v/>
      </c>
      <c r="F1920" s="2"/>
      <c r="G1920" s="2"/>
      <c r="H1920" s="3" t="str">
        <f t="shared" ref="H1920:H1983" si="129">IF(F1920=0,"",(G1920/F1920-1))</f>
        <v/>
      </c>
      <c r="I1920" s="2"/>
      <c r="J1920" s="3" t="str">
        <f t="shared" ref="J1920:J1983" si="130">IF(I1920=0,"",(G1920/I1920-1))</f>
        <v/>
      </c>
      <c r="K1920" s="2"/>
      <c r="L1920" s="2"/>
      <c r="M1920" s="3" t="str">
        <f t="shared" ref="M1920:M1983" si="131">IF(K1920=0,"",(L1920/K1920-1))</f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si="128"/>
        <v/>
      </c>
      <c r="F1925" s="2"/>
      <c r="G1925" s="2"/>
      <c r="H1925" s="3" t="str">
        <f t="shared" si="129"/>
        <v/>
      </c>
      <c r="I1925" s="2"/>
      <c r="J1925" s="3" t="str">
        <f t="shared" si="130"/>
        <v/>
      </c>
      <c r="K1925" s="2"/>
      <c r="L1925" s="2"/>
      <c r="M1925" s="3" t="str">
        <f t="shared" si="131"/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si="128"/>
        <v/>
      </c>
      <c r="F1981" s="2"/>
      <c r="G1981" s="2"/>
      <c r="H1981" s="3" t="str">
        <f t="shared" si="129"/>
        <v/>
      </c>
      <c r="I1981" s="2"/>
      <c r="J1981" s="3" t="str">
        <f t="shared" si="130"/>
        <v/>
      </c>
      <c r="K1981" s="2"/>
      <c r="L1981" s="2"/>
      <c r="M1981" s="3" t="str">
        <f t="shared" si="131"/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ref="E1984:E2047" si="132">IF(C1984=0,"",(D1984/C1984-1))</f>
        <v/>
      </c>
      <c r="F1984" s="2"/>
      <c r="G1984" s="2"/>
      <c r="H1984" s="3" t="str">
        <f t="shared" ref="H1984:H2047" si="133">IF(F1984=0,"",(G1984/F1984-1))</f>
        <v/>
      </c>
      <c r="I1984" s="2"/>
      <c r="J1984" s="3" t="str">
        <f t="shared" ref="J1984:J2047" si="134">IF(I1984=0,"",(G1984/I1984-1))</f>
        <v/>
      </c>
      <c r="K1984" s="2"/>
      <c r="L1984" s="2"/>
      <c r="M1984" s="3" t="str">
        <f t="shared" ref="M1984:M2047" si="135">IF(K1984=0,"",(L1984/K1984-1))</f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si="132"/>
        <v/>
      </c>
      <c r="F1989" s="2"/>
      <c r="G1989" s="2"/>
      <c r="H1989" s="3" t="str">
        <f t="shared" si="133"/>
        <v/>
      </c>
      <c r="I1989" s="2"/>
      <c r="J1989" s="3" t="str">
        <f t="shared" si="134"/>
        <v/>
      </c>
      <c r="K1989" s="2"/>
      <c r="L1989" s="2"/>
      <c r="M1989" s="3" t="str">
        <f t="shared" si="135"/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si="132"/>
        <v/>
      </c>
      <c r="F2045" s="2"/>
      <c r="G2045" s="2"/>
      <c r="H2045" s="3" t="str">
        <f t="shared" si="133"/>
        <v/>
      </c>
      <c r="I2045" s="2"/>
      <c r="J2045" s="3" t="str">
        <f t="shared" si="134"/>
        <v/>
      </c>
      <c r="K2045" s="2"/>
      <c r="L2045" s="2"/>
      <c r="M2045" s="3" t="str">
        <f t="shared" si="135"/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ref="E2048:E2111" si="136">IF(C2048=0,"",(D2048/C2048-1))</f>
        <v/>
      </c>
      <c r="F2048" s="2"/>
      <c r="G2048" s="2"/>
      <c r="H2048" s="3" t="str">
        <f t="shared" ref="H2048:H2111" si="137">IF(F2048=0,"",(G2048/F2048-1))</f>
        <v/>
      </c>
      <c r="I2048" s="2"/>
      <c r="J2048" s="3" t="str">
        <f t="shared" ref="J2048:J2111" si="138">IF(I2048=0,"",(G2048/I2048-1))</f>
        <v/>
      </c>
      <c r="K2048" s="2"/>
      <c r="L2048" s="2"/>
      <c r="M2048" s="3" t="str">
        <f t="shared" ref="M2048:M2111" si="139">IF(K2048=0,"",(L2048/K2048-1))</f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si="136"/>
        <v/>
      </c>
      <c r="F2053" s="2"/>
      <c r="G2053" s="2"/>
      <c r="H2053" s="3" t="str">
        <f t="shared" si="137"/>
        <v/>
      </c>
      <c r="I2053" s="2"/>
      <c r="J2053" s="3" t="str">
        <f t="shared" si="138"/>
        <v/>
      </c>
      <c r="K2053" s="2"/>
      <c r="L2053" s="2"/>
      <c r="M2053" s="3" t="str">
        <f t="shared" si="139"/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si="136"/>
        <v/>
      </c>
      <c r="F2109" s="2"/>
      <c r="G2109" s="2"/>
      <c r="H2109" s="3" t="str">
        <f t="shared" si="137"/>
        <v/>
      </c>
      <c r="I2109" s="2"/>
      <c r="J2109" s="3" t="str">
        <f t="shared" si="138"/>
        <v/>
      </c>
      <c r="K2109" s="2"/>
      <c r="L2109" s="2"/>
      <c r="M2109" s="3" t="str">
        <f t="shared" si="139"/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ref="E2112:E2175" si="140">IF(C2112=0,"",(D2112/C2112-1))</f>
        <v/>
      </c>
      <c r="F2112" s="2"/>
      <c r="G2112" s="2"/>
      <c r="H2112" s="3" t="str">
        <f t="shared" ref="H2112:H2175" si="141">IF(F2112=0,"",(G2112/F2112-1))</f>
        <v/>
      </c>
      <c r="I2112" s="2"/>
      <c r="J2112" s="3" t="str">
        <f t="shared" ref="J2112:J2175" si="142">IF(I2112=0,"",(G2112/I2112-1))</f>
        <v/>
      </c>
      <c r="K2112" s="2"/>
      <c r="L2112" s="2"/>
      <c r="M2112" s="3" t="str">
        <f t="shared" ref="M2112:M2175" si="143">IF(K2112=0,"",(L2112/K2112-1))</f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si="140"/>
        <v/>
      </c>
      <c r="F2117" s="2"/>
      <c r="G2117" s="2"/>
      <c r="H2117" s="3" t="str">
        <f t="shared" si="141"/>
        <v/>
      </c>
      <c r="I2117" s="2"/>
      <c r="J2117" s="3" t="str">
        <f t="shared" si="142"/>
        <v/>
      </c>
      <c r="K2117" s="2"/>
      <c r="L2117" s="2"/>
      <c r="M2117" s="3" t="str">
        <f t="shared" si="143"/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si="140"/>
        <v/>
      </c>
      <c r="F2173" s="2"/>
      <c r="G2173" s="2"/>
      <c r="H2173" s="3" t="str">
        <f t="shared" si="141"/>
        <v/>
      </c>
      <c r="I2173" s="2"/>
      <c r="J2173" s="3" t="str">
        <f t="shared" si="142"/>
        <v/>
      </c>
      <c r="K2173" s="2"/>
      <c r="L2173" s="2"/>
      <c r="M2173" s="3" t="str">
        <f t="shared" si="143"/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ref="E2176:E2239" si="144">IF(C2176=0,"",(D2176/C2176-1))</f>
        <v/>
      </c>
      <c r="F2176" s="2"/>
      <c r="G2176" s="2"/>
      <c r="H2176" s="3" t="str">
        <f t="shared" ref="H2176:H2239" si="145">IF(F2176=0,"",(G2176/F2176-1))</f>
        <v/>
      </c>
      <c r="I2176" s="2"/>
      <c r="J2176" s="3" t="str">
        <f t="shared" ref="J2176:J2239" si="146">IF(I2176=0,"",(G2176/I2176-1))</f>
        <v/>
      </c>
      <c r="K2176" s="2"/>
      <c r="L2176" s="2"/>
      <c r="M2176" s="3" t="str">
        <f t="shared" ref="M2176:M2239" si="147">IF(K2176=0,"",(L2176/K2176-1))</f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si="144"/>
        <v/>
      </c>
      <c r="F2181" s="2"/>
      <c r="G2181" s="2"/>
      <c r="H2181" s="3" t="str">
        <f t="shared" si="145"/>
        <v/>
      </c>
      <c r="I2181" s="2"/>
      <c r="J2181" s="3" t="str">
        <f t="shared" si="146"/>
        <v/>
      </c>
      <c r="K2181" s="2"/>
      <c r="L2181" s="2"/>
      <c r="M2181" s="3" t="str">
        <f t="shared" si="147"/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si="144"/>
        <v/>
      </c>
      <c r="F2237" s="2"/>
      <c r="G2237" s="2"/>
      <c r="H2237" s="3" t="str">
        <f t="shared" si="145"/>
        <v/>
      </c>
      <c r="I2237" s="2"/>
      <c r="J2237" s="3" t="str">
        <f t="shared" si="146"/>
        <v/>
      </c>
      <c r="K2237" s="2"/>
      <c r="L2237" s="2"/>
      <c r="M2237" s="3" t="str">
        <f t="shared" si="147"/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ref="E2240:E2303" si="148">IF(C2240=0,"",(D2240/C2240-1))</f>
        <v/>
      </c>
      <c r="F2240" s="2"/>
      <c r="G2240" s="2"/>
      <c r="H2240" s="3" t="str">
        <f t="shared" ref="H2240:H2303" si="149">IF(F2240=0,"",(G2240/F2240-1))</f>
        <v/>
      </c>
      <c r="I2240" s="2"/>
      <c r="J2240" s="3" t="str">
        <f t="shared" ref="J2240:J2303" si="150">IF(I2240=0,"",(G2240/I2240-1))</f>
        <v/>
      </c>
      <c r="K2240" s="2"/>
      <c r="L2240" s="2"/>
      <c r="M2240" s="3" t="str">
        <f t="shared" ref="M2240:M2303" si="151">IF(K2240=0,"",(L2240/K2240-1))</f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si="148"/>
        <v/>
      </c>
      <c r="F2245" s="2"/>
      <c r="G2245" s="2"/>
      <c r="H2245" s="3" t="str">
        <f t="shared" si="149"/>
        <v/>
      </c>
      <c r="I2245" s="2"/>
      <c r="J2245" s="3" t="str">
        <f t="shared" si="150"/>
        <v/>
      </c>
      <c r="K2245" s="2"/>
      <c r="L2245" s="2"/>
      <c r="M2245" s="3" t="str">
        <f t="shared" si="151"/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si="148"/>
        <v/>
      </c>
      <c r="F2301" s="2"/>
      <c r="G2301" s="2"/>
      <c r="H2301" s="3" t="str">
        <f t="shared" si="149"/>
        <v/>
      </c>
      <c r="I2301" s="2"/>
      <c r="J2301" s="3" t="str">
        <f t="shared" si="150"/>
        <v/>
      </c>
      <c r="K2301" s="2"/>
      <c r="L2301" s="2"/>
      <c r="M2301" s="3" t="str">
        <f t="shared" si="151"/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ref="E2304:E2367" si="152">IF(C2304=0,"",(D2304/C2304-1))</f>
        <v/>
      </c>
      <c r="F2304" s="2"/>
      <c r="G2304" s="2"/>
      <c r="H2304" s="3" t="str">
        <f t="shared" ref="H2304:H2367" si="153">IF(F2304=0,"",(G2304/F2304-1))</f>
        <v/>
      </c>
      <c r="I2304" s="2"/>
      <c r="J2304" s="3" t="str">
        <f t="shared" ref="J2304:J2367" si="154">IF(I2304=0,"",(G2304/I2304-1))</f>
        <v/>
      </c>
      <c r="K2304" s="2"/>
      <c r="L2304" s="2"/>
      <c r="M2304" s="3" t="str">
        <f t="shared" ref="M2304:M2367" si="155">IF(K2304=0,"",(L2304/K2304-1))</f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si="152"/>
        <v/>
      </c>
      <c r="F2309" s="2"/>
      <c r="G2309" s="2"/>
      <c r="H2309" s="3" t="str">
        <f t="shared" si="153"/>
        <v/>
      </c>
      <c r="I2309" s="2"/>
      <c r="J2309" s="3" t="str">
        <f t="shared" si="154"/>
        <v/>
      </c>
      <c r="K2309" s="2"/>
      <c r="L2309" s="2"/>
      <c r="M2309" s="3" t="str">
        <f t="shared" si="155"/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si="152"/>
        <v/>
      </c>
      <c r="F2365" s="2"/>
      <c r="G2365" s="2"/>
      <c r="H2365" s="3" t="str">
        <f t="shared" si="153"/>
        <v/>
      </c>
      <c r="I2365" s="2"/>
      <c r="J2365" s="3" t="str">
        <f t="shared" si="154"/>
        <v/>
      </c>
      <c r="K2365" s="2"/>
      <c r="L2365" s="2"/>
      <c r="M2365" s="3" t="str">
        <f t="shared" si="155"/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ref="E2368:E2431" si="156">IF(C2368=0,"",(D2368/C2368-1))</f>
        <v/>
      </c>
      <c r="F2368" s="2"/>
      <c r="G2368" s="2"/>
      <c r="H2368" s="3" t="str">
        <f t="shared" ref="H2368:H2431" si="157">IF(F2368=0,"",(G2368/F2368-1))</f>
        <v/>
      </c>
      <c r="I2368" s="2"/>
      <c r="J2368" s="3" t="str">
        <f t="shared" ref="J2368:J2431" si="158">IF(I2368=0,"",(G2368/I2368-1))</f>
        <v/>
      </c>
      <c r="K2368" s="2"/>
      <c r="L2368" s="2"/>
      <c r="M2368" s="3" t="str">
        <f t="shared" ref="M2368:M2431" si="159">IF(K2368=0,"",(L2368/K2368-1))</f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si="156"/>
        <v/>
      </c>
      <c r="F2373" s="2"/>
      <c r="G2373" s="2"/>
      <c r="H2373" s="3" t="str">
        <f t="shared" si="157"/>
        <v/>
      </c>
      <c r="I2373" s="2"/>
      <c r="J2373" s="3" t="str">
        <f t="shared" si="158"/>
        <v/>
      </c>
      <c r="K2373" s="2"/>
      <c r="L2373" s="2"/>
      <c r="M2373" s="3" t="str">
        <f t="shared" si="159"/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si="156"/>
        <v/>
      </c>
      <c r="F2429" s="2"/>
      <c r="G2429" s="2"/>
      <c r="H2429" s="3" t="str">
        <f t="shared" si="157"/>
        <v/>
      </c>
      <c r="I2429" s="2"/>
      <c r="J2429" s="3" t="str">
        <f t="shared" si="158"/>
        <v/>
      </c>
      <c r="K2429" s="2"/>
      <c r="L2429" s="2"/>
      <c r="M2429" s="3" t="str">
        <f t="shared" si="159"/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ref="E2432:E2495" si="160">IF(C2432=0,"",(D2432/C2432-1))</f>
        <v/>
      </c>
      <c r="F2432" s="2"/>
      <c r="G2432" s="2"/>
      <c r="H2432" s="3" t="str">
        <f t="shared" ref="H2432:H2495" si="161">IF(F2432=0,"",(G2432/F2432-1))</f>
        <v/>
      </c>
      <c r="I2432" s="2"/>
      <c r="J2432" s="3" t="str">
        <f t="shared" ref="J2432:J2495" si="162">IF(I2432=0,"",(G2432/I2432-1))</f>
        <v/>
      </c>
      <c r="K2432" s="2"/>
      <c r="L2432" s="2"/>
      <c r="M2432" s="3" t="str">
        <f t="shared" ref="M2432:M2495" si="163">IF(K2432=0,"",(L2432/K2432-1))</f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si="160"/>
        <v/>
      </c>
      <c r="F2437" s="2"/>
      <c r="G2437" s="2"/>
      <c r="H2437" s="3" t="str">
        <f t="shared" si="161"/>
        <v/>
      </c>
      <c r="I2437" s="2"/>
      <c r="J2437" s="3" t="str">
        <f t="shared" si="162"/>
        <v/>
      </c>
      <c r="K2437" s="2"/>
      <c r="L2437" s="2"/>
      <c r="M2437" s="3" t="str">
        <f t="shared" si="163"/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si="160"/>
        <v/>
      </c>
      <c r="F2493" s="2"/>
      <c r="G2493" s="2"/>
      <c r="H2493" s="3" t="str">
        <f t="shared" si="161"/>
        <v/>
      </c>
      <c r="I2493" s="2"/>
      <c r="J2493" s="3" t="str">
        <f t="shared" si="162"/>
        <v/>
      </c>
      <c r="K2493" s="2"/>
      <c r="L2493" s="2"/>
      <c r="M2493" s="3" t="str">
        <f t="shared" si="163"/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ref="E2496:E2559" si="164">IF(C2496=0,"",(D2496/C2496-1))</f>
        <v/>
      </c>
      <c r="F2496" s="2"/>
      <c r="G2496" s="2"/>
      <c r="H2496" s="3" t="str">
        <f t="shared" ref="H2496:H2559" si="165">IF(F2496=0,"",(G2496/F2496-1))</f>
        <v/>
      </c>
      <c r="I2496" s="2"/>
      <c r="J2496" s="3" t="str">
        <f t="shared" ref="J2496:J2559" si="166">IF(I2496=0,"",(G2496/I2496-1))</f>
        <v/>
      </c>
      <c r="K2496" s="2"/>
      <c r="L2496" s="2"/>
      <c r="M2496" s="3" t="str">
        <f t="shared" ref="M2496:M2559" si="167">IF(K2496=0,"",(L2496/K2496-1))</f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si="164"/>
        <v/>
      </c>
      <c r="F2501" s="2"/>
      <c r="G2501" s="2"/>
      <c r="H2501" s="3" t="str">
        <f t="shared" si="165"/>
        <v/>
      </c>
      <c r="I2501" s="2"/>
      <c r="J2501" s="3" t="str">
        <f t="shared" si="166"/>
        <v/>
      </c>
      <c r="K2501" s="2"/>
      <c r="L2501" s="2"/>
      <c r="M2501" s="3" t="str">
        <f t="shared" si="167"/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si="164"/>
        <v/>
      </c>
      <c r="F2557" s="2"/>
      <c r="G2557" s="2"/>
      <c r="H2557" s="3" t="str">
        <f t="shared" si="165"/>
        <v/>
      </c>
      <c r="I2557" s="2"/>
      <c r="J2557" s="3" t="str">
        <f t="shared" si="166"/>
        <v/>
      </c>
      <c r="K2557" s="2"/>
      <c r="L2557" s="2"/>
      <c r="M2557" s="3" t="str">
        <f t="shared" si="167"/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ref="E2560:E2623" si="168">IF(C2560=0,"",(D2560/C2560-1))</f>
        <v/>
      </c>
      <c r="F2560" s="2"/>
      <c r="G2560" s="2"/>
      <c r="H2560" s="3" t="str">
        <f t="shared" ref="H2560:H2623" si="169">IF(F2560=0,"",(G2560/F2560-1))</f>
        <v/>
      </c>
      <c r="I2560" s="2"/>
      <c r="J2560" s="3" t="str">
        <f t="shared" ref="J2560:J2623" si="170">IF(I2560=0,"",(G2560/I2560-1))</f>
        <v/>
      </c>
      <c r="K2560" s="2"/>
      <c r="L2560" s="2"/>
      <c r="M2560" s="3" t="str">
        <f t="shared" ref="M2560:M2623" si="171">IF(K2560=0,"",(L2560/K2560-1))</f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si="168"/>
        <v/>
      </c>
      <c r="F2565" s="2"/>
      <c r="G2565" s="2"/>
      <c r="H2565" s="3" t="str">
        <f t="shared" si="169"/>
        <v/>
      </c>
      <c r="I2565" s="2"/>
      <c r="J2565" s="3" t="str">
        <f t="shared" si="170"/>
        <v/>
      </c>
      <c r="K2565" s="2"/>
      <c r="L2565" s="2"/>
      <c r="M2565" s="3" t="str">
        <f t="shared" si="171"/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si="168"/>
        <v/>
      </c>
      <c r="F2621" s="2"/>
      <c r="G2621" s="2"/>
      <c r="H2621" s="3" t="str">
        <f t="shared" si="169"/>
        <v/>
      </c>
      <c r="I2621" s="2"/>
      <c r="J2621" s="3" t="str">
        <f t="shared" si="170"/>
        <v/>
      </c>
      <c r="K2621" s="2"/>
      <c r="L2621" s="2"/>
      <c r="M2621" s="3" t="str">
        <f t="shared" si="171"/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ref="E2624:E2687" si="172">IF(C2624=0,"",(D2624/C2624-1))</f>
        <v/>
      </c>
      <c r="F2624" s="2"/>
      <c r="G2624" s="2"/>
      <c r="H2624" s="3" t="str">
        <f t="shared" ref="H2624:H2687" si="173">IF(F2624=0,"",(G2624/F2624-1))</f>
        <v/>
      </c>
      <c r="I2624" s="2"/>
      <c r="J2624" s="3" t="str">
        <f t="shared" ref="J2624:J2687" si="174">IF(I2624=0,"",(G2624/I2624-1))</f>
        <v/>
      </c>
      <c r="K2624" s="2"/>
      <c r="L2624" s="2"/>
      <c r="M2624" s="3" t="str">
        <f t="shared" ref="M2624:M2687" si="175">IF(K2624=0,"",(L2624/K2624-1))</f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si="172"/>
        <v/>
      </c>
      <c r="F2629" s="2"/>
      <c r="G2629" s="2"/>
      <c r="H2629" s="3" t="str">
        <f t="shared" si="173"/>
        <v/>
      </c>
      <c r="I2629" s="2"/>
      <c r="J2629" s="3" t="str">
        <f t="shared" si="174"/>
        <v/>
      </c>
      <c r="K2629" s="2"/>
      <c r="L2629" s="2"/>
      <c r="M2629" s="3" t="str">
        <f t="shared" si="175"/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si="172"/>
        <v/>
      </c>
      <c r="F2685" s="2"/>
      <c r="G2685" s="2"/>
      <c r="H2685" s="3" t="str">
        <f t="shared" si="173"/>
        <v/>
      </c>
      <c r="I2685" s="2"/>
      <c r="J2685" s="3" t="str">
        <f t="shared" si="174"/>
        <v/>
      </c>
      <c r="K2685" s="2"/>
      <c r="L2685" s="2"/>
      <c r="M2685" s="3" t="str">
        <f t="shared" si="175"/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ref="E2688:E2751" si="176">IF(C2688=0,"",(D2688/C2688-1))</f>
        <v/>
      </c>
      <c r="F2688" s="2"/>
      <c r="G2688" s="2"/>
      <c r="H2688" s="3" t="str">
        <f t="shared" ref="H2688:H2751" si="177">IF(F2688=0,"",(G2688/F2688-1))</f>
        <v/>
      </c>
      <c r="I2688" s="2"/>
      <c r="J2688" s="3" t="str">
        <f t="shared" ref="J2688:J2751" si="178">IF(I2688=0,"",(G2688/I2688-1))</f>
        <v/>
      </c>
      <c r="K2688" s="2"/>
      <c r="L2688" s="2"/>
      <c r="M2688" s="3" t="str">
        <f t="shared" ref="M2688:M2751" si="179">IF(K2688=0,"",(L2688/K2688-1))</f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si="176"/>
        <v/>
      </c>
      <c r="F2693" s="2"/>
      <c r="G2693" s="2"/>
      <c r="H2693" s="3" t="str">
        <f t="shared" si="177"/>
        <v/>
      </c>
      <c r="I2693" s="2"/>
      <c r="J2693" s="3" t="str">
        <f t="shared" si="178"/>
        <v/>
      </c>
      <c r="K2693" s="2"/>
      <c r="L2693" s="2"/>
      <c r="M2693" s="3" t="str">
        <f t="shared" si="179"/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si="176"/>
        <v/>
      </c>
      <c r="F2749" s="2"/>
      <c r="G2749" s="2"/>
      <c r="H2749" s="3" t="str">
        <f t="shared" si="177"/>
        <v/>
      </c>
      <c r="I2749" s="2"/>
      <c r="J2749" s="3" t="str">
        <f t="shared" si="178"/>
        <v/>
      </c>
      <c r="K2749" s="2"/>
      <c r="L2749" s="2"/>
      <c r="M2749" s="3" t="str">
        <f t="shared" si="179"/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ref="E2752:E2815" si="180">IF(C2752=0,"",(D2752/C2752-1))</f>
        <v/>
      </c>
      <c r="F2752" s="2"/>
      <c r="G2752" s="2"/>
      <c r="H2752" s="3" t="str">
        <f t="shared" ref="H2752:H2815" si="181">IF(F2752=0,"",(G2752/F2752-1))</f>
        <v/>
      </c>
      <c r="I2752" s="2"/>
      <c r="J2752" s="3" t="str">
        <f t="shared" ref="J2752:J2815" si="182">IF(I2752=0,"",(G2752/I2752-1))</f>
        <v/>
      </c>
      <c r="K2752" s="2"/>
      <c r="L2752" s="2"/>
      <c r="M2752" s="3" t="str">
        <f t="shared" ref="M2752:M2815" si="183">IF(K2752=0,"",(L2752/K2752-1))</f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si="180"/>
        <v/>
      </c>
      <c r="F2757" s="2"/>
      <c r="G2757" s="2"/>
      <c r="H2757" s="3" t="str">
        <f t="shared" si="181"/>
        <v/>
      </c>
      <c r="I2757" s="2"/>
      <c r="J2757" s="3" t="str">
        <f t="shared" si="182"/>
        <v/>
      </c>
      <c r="K2757" s="2"/>
      <c r="L2757" s="2"/>
      <c r="M2757" s="3" t="str">
        <f t="shared" si="183"/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si="180"/>
        <v/>
      </c>
      <c r="F2813" s="2"/>
      <c r="G2813" s="2"/>
      <c r="H2813" s="3" t="str">
        <f t="shared" si="181"/>
        <v/>
      </c>
      <c r="I2813" s="2"/>
      <c r="J2813" s="3" t="str">
        <f t="shared" si="182"/>
        <v/>
      </c>
      <c r="K2813" s="2"/>
      <c r="L2813" s="2"/>
      <c r="M2813" s="3" t="str">
        <f t="shared" si="183"/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ref="E2816:E2879" si="184">IF(C2816=0,"",(D2816/C2816-1))</f>
        <v/>
      </c>
      <c r="F2816" s="2"/>
      <c r="G2816" s="2"/>
      <c r="H2816" s="3" t="str">
        <f t="shared" ref="H2816:H2879" si="185">IF(F2816=0,"",(G2816/F2816-1))</f>
        <v/>
      </c>
      <c r="I2816" s="2"/>
      <c r="J2816" s="3" t="str">
        <f t="shared" ref="J2816:J2879" si="186">IF(I2816=0,"",(G2816/I2816-1))</f>
        <v/>
      </c>
      <c r="K2816" s="2"/>
      <c r="L2816" s="2"/>
      <c r="M2816" s="3" t="str">
        <f t="shared" ref="M2816:M2879" si="187">IF(K2816=0,"",(L2816/K2816-1))</f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si="184"/>
        <v/>
      </c>
      <c r="F2821" s="2"/>
      <c r="G2821" s="2"/>
      <c r="H2821" s="3" t="str">
        <f t="shared" si="185"/>
        <v/>
      </c>
      <c r="I2821" s="2"/>
      <c r="J2821" s="3" t="str">
        <f t="shared" si="186"/>
        <v/>
      </c>
      <c r="K2821" s="2"/>
      <c r="L2821" s="2"/>
      <c r="M2821" s="3" t="str">
        <f t="shared" si="187"/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si="184"/>
        <v/>
      </c>
      <c r="F2877" s="2"/>
      <c r="G2877" s="2"/>
      <c r="H2877" s="3" t="str">
        <f t="shared" si="185"/>
        <v/>
      </c>
      <c r="I2877" s="2"/>
      <c r="J2877" s="3" t="str">
        <f t="shared" si="186"/>
        <v/>
      </c>
      <c r="K2877" s="2"/>
      <c r="L2877" s="2"/>
      <c r="M2877" s="3" t="str">
        <f t="shared" si="187"/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ref="E2880:E2943" si="188">IF(C2880=0,"",(D2880/C2880-1))</f>
        <v/>
      </c>
      <c r="F2880" s="2"/>
      <c r="G2880" s="2"/>
      <c r="H2880" s="3" t="str">
        <f t="shared" ref="H2880:H2943" si="189">IF(F2880=0,"",(G2880/F2880-1))</f>
        <v/>
      </c>
      <c r="I2880" s="2"/>
      <c r="J2880" s="3" t="str">
        <f t="shared" ref="J2880:J2943" si="190">IF(I2880=0,"",(G2880/I2880-1))</f>
        <v/>
      </c>
      <c r="K2880" s="2"/>
      <c r="L2880" s="2"/>
      <c r="M2880" s="3" t="str">
        <f t="shared" ref="M2880:M2943" si="191">IF(K2880=0,"",(L2880/K2880-1))</f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si="188"/>
        <v/>
      </c>
      <c r="F2885" s="2"/>
      <c r="G2885" s="2"/>
      <c r="H2885" s="3" t="str">
        <f t="shared" si="189"/>
        <v/>
      </c>
      <c r="I2885" s="2"/>
      <c r="J2885" s="3" t="str">
        <f t="shared" si="190"/>
        <v/>
      </c>
      <c r="K2885" s="2"/>
      <c r="L2885" s="2"/>
      <c r="M2885" s="3" t="str">
        <f t="shared" si="191"/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si="188"/>
        <v/>
      </c>
      <c r="F2941" s="2"/>
      <c r="G2941" s="2"/>
      <c r="H2941" s="3" t="str">
        <f t="shared" si="189"/>
        <v/>
      </c>
      <c r="I2941" s="2"/>
      <c r="J2941" s="3" t="str">
        <f t="shared" si="190"/>
        <v/>
      </c>
      <c r="K2941" s="2"/>
      <c r="L2941" s="2"/>
      <c r="M2941" s="3" t="str">
        <f t="shared" si="191"/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ref="E2944:E3007" si="192">IF(C2944=0,"",(D2944/C2944-1))</f>
        <v/>
      </c>
      <c r="F2944" s="2"/>
      <c r="G2944" s="2"/>
      <c r="H2944" s="3" t="str">
        <f t="shared" ref="H2944:H3007" si="193">IF(F2944=0,"",(G2944/F2944-1))</f>
        <v/>
      </c>
      <c r="I2944" s="2"/>
      <c r="J2944" s="3" t="str">
        <f t="shared" ref="J2944:J3007" si="194">IF(I2944=0,"",(G2944/I2944-1))</f>
        <v/>
      </c>
      <c r="K2944" s="2"/>
      <c r="L2944" s="2"/>
      <c r="M2944" s="3" t="str">
        <f t="shared" ref="M2944:M3007" si="195">IF(K2944=0,"",(L2944/K2944-1))</f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si="192"/>
        <v/>
      </c>
      <c r="F2949" s="2"/>
      <c r="G2949" s="2"/>
      <c r="H2949" s="3" t="str">
        <f t="shared" si="193"/>
        <v/>
      </c>
      <c r="I2949" s="2"/>
      <c r="J2949" s="3" t="str">
        <f t="shared" si="194"/>
        <v/>
      </c>
      <c r="K2949" s="2"/>
      <c r="L2949" s="2"/>
      <c r="M2949" s="3" t="str">
        <f t="shared" si="195"/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si="192"/>
        <v/>
      </c>
      <c r="F3005" s="2"/>
      <c r="G3005" s="2"/>
      <c r="H3005" s="3" t="str">
        <f t="shared" si="193"/>
        <v/>
      </c>
      <c r="I3005" s="2"/>
      <c r="J3005" s="3" t="str">
        <f t="shared" si="194"/>
        <v/>
      </c>
      <c r="K3005" s="2"/>
      <c r="L3005" s="2"/>
      <c r="M3005" s="3" t="str">
        <f t="shared" si="195"/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ref="E3008:E3071" si="196">IF(C3008=0,"",(D3008/C3008-1))</f>
        <v/>
      </c>
      <c r="F3008" s="2"/>
      <c r="G3008" s="2"/>
      <c r="H3008" s="3" t="str">
        <f t="shared" ref="H3008:H3071" si="197">IF(F3008=0,"",(G3008/F3008-1))</f>
        <v/>
      </c>
      <c r="I3008" s="2"/>
      <c r="J3008" s="3" t="str">
        <f t="shared" ref="J3008:J3071" si="198">IF(I3008=0,"",(G3008/I3008-1))</f>
        <v/>
      </c>
      <c r="K3008" s="2"/>
      <c r="L3008" s="2"/>
      <c r="M3008" s="3" t="str">
        <f t="shared" ref="M3008:M3071" si="199">IF(K3008=0,"",(L3008/K3008-1))</f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si="196"/>
        <v/>
      </c>
      <c r="F3013" s="2"/>
      <c r="G3013" s="2"/>
      <c r="H3013" s="3" t="str">
        <f t="shared" si="197"/>
        <v/>
      </c>
      <c r="I3013" s="2"/>
      <c r="J3013" s="3" t="str">
        <f t="shared" si="198"/>
        <v/>
      </c>
      <c r="K3013" s="2"/>
      <c r="L3013" s="2"/>
      <c r="M3013" s="3" t="str">
        <f t="shared" si="199"/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si="196"/>
        <v/>
      </c>
      <c r="F3069" s="2"/>
      <c r="G3069" s="2"/>
      <c r="H3069" s="3" t="str">
        <f t="shared" si="197"/>
        <v/>
      </c>
      <c r="I3069" s="2"/>
      <c r="J3069" s="3" t="str">
        <f t="shared" si="198"/>
        <v/>
      </c>
      <c r="K3069" s="2"/>
      <c r="L3069" s="2"/>
      <c r="M3069" s="3" t="str">
        <f t="shared" si="199"/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ref="E3072:E3135" si="200">IF(C3072=0,"",(D3072/C3072-1))</f>
        <v/>
      </c>
      <c r="F3072" s="2"/>
      <c r="G3072" s="2"/>
      <c r="H3072" s="3" t="str">
        <f t="shared" ref="H3072:H3135" si="201">IF(F3072=0,"",(G3072/F3072-1))</f>
        <v/>
      </c>
      <c r="I3072" s="2"/>
      <c r="J3072" s="3" t="str">
        <f t="shared" ref="J3072:J3135" si="202">IF(I3072=0,"",(G3072/I3072-1))</f>
        <v/>
      </c>
      <c r="K3072" s="2"/>
      <c r="L3072" s="2"/>
      <c r="M3072" s="3" t="str">
        <f t="shared" ref="M3072:M3135" si="203">IF(K3072=0,"",(L3072/K3072-1))</f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si="200"/>
        <v/>
      </c>
      <c r="F3077" s="2"/>
      <c r="G3077" s="2"/>
      <c r="H3077" s="3" t="str">
        <f t="shared" si="201"/>
        <v/>
      </c>
      <c r="I3077" s="2"/>
      <c r="J3077" s="3" t="str">
        <f t="shared" si="202"/>
        <v/>
      </c>
      <c r="K3077" s="2"/>
      <c r="L3077" s="2"/>
      <c r="M3077" s="3" t="str">
        <f t="shared" si="203"/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si="200"/>
        <v/>
      </c>
      <c r="F3133" s="2"/>
      <c r="G3133" s="2"/>
      <c r="H3133" s="3" t="str">
        <f t="shared" si="201"/>
        <v/>
      </c>
      <c r="I3133" s="2"/>
      <c r="J3133" s="3" t="str">
        <f t="shared" si="202"/>
        <v/>
      </c>
      <c r="K3133" s="2"/>
      <c r="L3133" s="2"/>
      <c r="M3133" s="3" t="str">
        <f t="shared" si="203"/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ref="E3136:E3199" si="204">IF(C3136=0,"",(D3136/C3136-1))</f>
        <v/>
      </c>
      <c r="F3136" s="2"/>
      <c r="G3136" s="2"/>
      <c r="H3136" s="3" t="str">
        <f t="shared" ref="H3136:H3199" si="205">IF(F3136=0,"",(G3136/F3136-1))</f>
        <v/>
      </c>
      <c r="I3136" s="2"/>
      <c r="J3136" s="3" t="str">
        <f t="shared" ref="J3136:J3199" si="206">IF(I3136=0,"",(G3136/I3136-1))</f>
        <v/>
      </c>
      <c r="K3136" s="2"/>
      <c r="L3136" s="2"/>
      <c r="M3136" s="3" t="str">
        <f t="shared" ref="M3136:M3199" si="207">IF(K3136=0,"",(L3136/K3136-1))</f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si="204"/>
        <v/>
      </c>
      <c r="F3141" s="2"/>
      <c r="G3141" s="2"/>
      <c r="H3141" s="3" t="str">
        <f t="shared" si="205"/>
        <v/>
      </c>
      <c r="I3141" s="2"/>
      <c r="J3141" s="3" t="str">
        <f t="shared" si="206"/>
        <v/>
      </c>
      <c r="K3141" s="2"/>
      <c r="L3141" s="2"/>
      <c r="M3141" s="3" t="str">
        <f t="shared" si="207"/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si="204"/>
        <v/>
      </c>
      <c r="F3197" s="2"/>
      <c r="G3197" s="2"/>
      <c r="H3197" s="3" t="str">
        <f t="shared" si="205"/>
        <v/>
      </c>
      <c r="I3197" s="2"/>
      <c r="J3197" s="3" t="str">
        <f t="shared" si="206"/>
        <v/>
      </c>
      <c r="K3197" s="2"/>
      <c r="L3197" s="2"/>
      <c r="M3197" s="3" t="str">
        <f t="shared" si="207"/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ref="E3200:E3263" si="208">IF(C3200=0,"",(D3200/C3200-1))</f>
        <v/>
      </c>
      <c r="F3200" s="2"/>
      <c r="G3200" s="2"/>
      <c r="H3200" s="3" t="str">
        <f t="shared" ref="H3200:H3263" si="209">IF(F3200=0,"",(G3200/F3200-1))</f>
        <v/>
      </c>
      <c r="I3200" s="2"/>
      <c r="J3200" s="3" t="str">
        <f t="shared" ref="J3200:J3263" si="210">IF(I3200=0,"",(G3200/I3200-1))</f>
        <v/>
      </c>
      <c r="K3200" s="2"/>
      <c r="L3200" s="2"/>
      <c r="M3200" s="3" t="str">
        <f t="shared" ref="M3200:M3263" si="211">IF(K3200=0,"",(L3200/K3200-1))</f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si="208"/>
        <v/>
      </c>
      <c r="F3205" s="2"/>
      <c r="G3205" s="2"/>
      <c r="H3205" s="3" t="str">
        <f t="shared" si="209"/>
        <v/>
      </c>
      <c r="I3205" s="2"/>
      <c r="J3205" s="3" t="str">
        <f t="shared" si="210"/>
        <v/>
      </c>
      <c r="K3205" s="2"/>
      <c r="L3205" s="2"/>
      <c r="M3205" s="3" t="str">
        <f t="shared" si="211"/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si="208"/>
        <v/>
      </c>
      <c r="F3261" s="2"/>
      <c r="G3261" s="2"/>
      <c r="H3261" s="3" t="str">
        <f t="shared" si="209"/>
        <v/>
      </c>
      <c r="I3261" s="2"/>
      <c r="J3261" s="3" t="str">
        <f t="shared" si="210"/>
        <v/>
      </c>
      <c r="K3261" s="2"/>
      <c r="L3261" s="2"/>
      <c r="M3261" s="3" t="str">
        <f t="shared" si="211"/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ref="E3264:E3327" si="212">IF(C3264=0,"",(D3264/C3264-1))</f>
        <v/>
      </c>
      <c r="F3264" s="2"/>
      <c r="G3264" s="2"/>
      <c r="H3264" s="3" t="str">
        <f t="shared" ref="H3264:H3327" si="213">IF(F3264=0,"",(G3264/F3264-1))</f>
        <v/>
      </c>
      <c r="I3264" s="2"/>
      <c r="J3264" s="3" t="str">
        <f t="shared" ref="J3264:J3327" si="214">IF(I3264=0,"",(G3264/I3264-1))</f>
        <v/>
      </c>
      <c r="K3264" s="2"/>
      <c r="L3264" s="2"/>
      <c r="M3264" s="3" t="str">
        <f t="shared" ref="M3264:M3327" si="215">IF(K3264=0,"",(L3264/K3264-1))</f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si="212"/>
        <v/>
      </c>
      <c r="F3269" s="2"/>
      <c r="G3269" s="2"/>
      <c r="H3269" s="3" t="str">
        <f t="shared" si="213"/>
        <v/>
      </c>
      <c r="I3269" s="2"/>
      <c r="J3269" s="3" t="str">
        <f t="shared" si="214"/>
        <v/>
      </c>
      <c r="K3269" s="2"/>
      <c r="L3269" s="2"/>
      <c r="M3269" s="3" t="str">
        <f t="shared" si="215"/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si="212"/>
        <v/>
      </c>
      <c r="F3325" s="2"/>
      <c r="G3325" s="2"/>
      <c r="H3325" s="3" t="str">
        <f t="shared" si="213"/>
        <v/>
      </c>
      <c r="I3325" s="2"/>
      <c r="J3325" s="3" t="str">
        <f t="shared" si="214"/>
        <v/>
      </c>
      <c r="K3325" s="2"/>
      <c r="L3325" s="2"/>
      <c r="M3325" s="3" t="str">
        <f t="shared" si="215"/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ref="E3328:E3391" si="216">IF(C3328=0,"",(D3328/C3328-1))</f>
        <v/>
      </c>
      <c r="F3328" s="2"/>
      <c r="G3328" s="2"/>
      <c r="H3328" s="3" t="str">
        <f t="shared" ref="H3328:H3391" si="217">IF(F3328=0,"",(G3328/F3328-1))</f>
        <v/>
      </c>
      <c r="I3328" s="2"/>
      <c r="J3328" s="3" t="str">
        <f t="shared" ref="J3328:J3391" si="218">IF(I3328=0,"",(G3328/I3328-1))</f>
        <v/>
      </c>
      <c r="K3328" s="2"/>
      <c r="L3328" s="2"/>
      <c r="M3328" s="3" t="str">
        <f t="shared" ref="M3328:M3391" si="219">IF(K3328=0,"",(L3328/K3328-1))</f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si="216"/>
        <v/>
      </c>
      <c r="F3333" s="2"/>
      <c r="G3333" s="2"/>
      <c r="H3333" s="3" t="str">
        <f t="shared" si="217"/>
        <v/>
      </c>
      <c r="I3333" s="2"/>
      <c r="J3333" s="3" t="str">
        <f t="shared" si="218"/>
        <v/>
      </c>
      <c r="K3333" s="2"/>
      <c r="L3333" s="2"/>
      <c r="M3333" s="3" t="str">
        <f t="shared" si="219"/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si="216"/>
        <v/>
      </c>
      <c r="F3389" s="2"/>
      <c r="G3389" s="2"/>
      <c r="H3389" s="3" t="str">
        <f t="shared" si="217"/>
        <v/>
      </c>
      <c r="I3389" s="2"/>
      <c r="J3389" s="3" t="str">
        <f t="shared" si="218"/>
        <v/>
      </c>
      <c r="K3389" s="2"/>
      <c r="L3389" s="2"/>
      <c r="M3389" s="3" t="str">
        <f t="shared" si="219"/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ref="E3392:E3455" si="220">IF(C3392=0,"",(D3392/C3392-1))</f>
        <v/>
      </c>
      <c r="F3392" s="2"/>
      <c r="G3392" s="2"/>
      <c r="H3392" s="3" t="str">
        <f t="shared" ref="H3392:H3455" si="221">IF(F3392=0,"",(G3392/F3392-1))</f>
        <v/>
      </c>
      <c r="I3392" s="2"/>
      <c r="J3392" s="3" t="str">
        <f t="shared" ref="J3392:J3455" si="222">IF(I3392=0,"",(G3392/I3392-1))</f>
        <v/>
      </c>
      <c r="K3392" s="2"/>
      <c r="L3392" s="2"/>
      <c r="M3392" s="3" t="str">
        <f t="shared" ref="M3392:M3455" si="223">IF(K3392=0,"",(L3392/K3392-1))</f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si="220"/>
        <v/>
      </c>
      <c r="F3397" s="2"/>
      <c r="G3397" s="2"/>
      <c r="H3397" s="3" t="str">
        <f t="shared" si="221"/>
        <v/>
      </c>
      <c r="I3397" s="2"/>
      <c r="J3397" s="3" t="str">
        <f t="shared" si="222"/>
        <v/>
      </c>
      <c r="K3397" s="2"/>
      <c r="L3397" s="2"/>
      <c r="M3397" s="3" t="str">
        <f t="shared" si="223"/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si="220"/>
        <v/>
      </c>
      <c r="F3453" s="2"/>
      <c r="G3453" s="2"/>
      <c r="H3453" s="3" t="str">
        <f t="shared" si="221"/>
        <v/>
      </c>
      <c r="I3453" s="2"/>
      <c r="J3453" s="3" t="str">
        <f t="shared" si="222"/>
        <v/>
      </c>
      <c r="K3453" s="2"/>
      <c r="L3453" s="2"/>
      <c r="M3453" s="3" t="str">
        <f t="shared" si="223"/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ref="E3456:E3519" si="224">IF(C3456=0,"",(D3456/C3456-1))</f>
        <v/>
      </c>
      <c r="F3456" s="2"/>
      <c r="G3456" s="2"/>
      <c r="H3456" s="3" t="str">
        <f t="shared" ref="H3456:H3519" si="225">IF(F3456=0,"",(G3456/F3456-1))</f>
        <v/>
      </c>
      <c r="I3456" s="2"/>
      <c r="J3456" s="3" t="str">
        <f t="shared" ref="J3456:J3519" si="226">IF(I3456=0,"",(G3456/I3456-1))</f>
        <v/>
      </c>
      <c r="K3456" s="2"/>
      <c r="L3456" s="2"/>
      <c r="M3456" s="3" t="str">
        <f t="shared" ref="M3456:M3519" si="227">IF(K3456=0,"",(L3456/K3456-1))</f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si="224"/>
        <v/>
      </c>
      <c r="F3461" s="2"/>
      <c r="G3461" s="2"/>
      <c r="H3461" s="3" t="str">
        <f t="shared" si="225"/>
        <v/>
      </c>
      <c r="I3461" s="2"/>
      <c r="J3461" s="3" t="str">
        <f t="shared" si="226"/>
        <v/>
      </c>
      <c r="K3461" s="2"/>
      <c r="L3461" s="2"/>
      <c r="M3461" s="3" t="str">
        <f t="shared" si="227"/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si="224"/>
        <v/>
      </c>
      <c r="F3517" s="2"/>
      <c r="G3517" s="2"/>
      <c r="H3517" s="3" t="str">
        <f t="shared" si="225"/>
        <v/>
      </c>
      <c r="I3517" s="2"/>
      <c r="J3517" s="3" t="str">
        <f t="shared" si="226"/>
        <v/>
      </c>
      <c r="K3517" s="2"/>
      <c r="L3517" s="2"/>
      <c r="M3517" s="3" t="str">
        <f t="shared" si="227"/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ref="E3520:E3583" si="228">IF(C3520=0,"",(D3520/C3520-1))</f>
        <v/>
      </c>
      <c r="F3520" s="2"/>
      <c r="G3520" s="2"/>
      <c r="H3520" s="3" t="str">
        <f t="shared" ref="H3520:H3583" si="229">IF(F3520=0,"",(G3520/F3520-1))</f>
        <v/>
      </c>
      <c r="I3520" s="2"/>
      <c r="J3520" s="3" t="str">
        <f t="shared" ref="J3520:J3583" si="230">IF(I3520=0,"",(G3520/I3520-1))</f>
        <v/>
      </c>
      <c r="K3520" s="2"/>
      <c r="L3520" s="2"/>
      <c r="M3520" s="3" t="str">
        <f t="shared" ref="M3520:M3583" si="231">IF(K3520=0,"",(L3520/K3520-1))</f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si="228"/>
        <v/>
      </c>
      <c r="F3525" s="2"/>
      <c r="G3525" s="2"/>
      <c r="H3525" s="3" t="str">
        <f t="shared" si="229"/>
        <v/>
      </c>
      <c r="I3525" s="2"/>
      <c r="J3525" s="3" t="str">
        <f t="shared" si="230"/>
        <v/>
      </c>
      <c r="K3525" s="2"/>
      <c r="L3525" s="2"/>
      <c r="M3525" s="3" t="str">
        <f t="shared" si="231"/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si="228"/>
        <v/>
      </c>
      <c r="F3581" s="2"/>
      <c r="G3581" s="2"/>
      <c r="H3581" s="3" t="str">
        <f t="shared" si="229"/>
        <v/>
      </c>
      <c r="I3581" s="2"/>
      <c r="J3581" s="3" t="str">
        <f t="shared" si="230"/>
        <v/>
      </c>
      <c r="K3581" s="2"/>
      <c r="L3581" s="2"/>
      <c r="M3581" s="3" t="str">
        <f t="shared" si="231"/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ref="E3584:E3647" si="232">IF(C3584=0,"",(D3584/C3584-1))</f>
        <v/>
      </c>
      <c r="F3584" s="2"/>
      <c r="G3584" s="2"/>
      <c r="H3584" s="3" t="str">
        <f t="shared" ref="H3584:H3647" si="233">IF(F3584=0,"",(G3584/F3584-1))</f>
        <v/>
      </c>
      <c r="I3584" s="2"/>
      <c r="J3584" s="3" t="str">
        <f t="shared" ref="J3584:J3647" si="234">IF(I3584=0,"",(G3584/I3584-1))</f>
        <v/>
      </c>
      <c r="K3584" s="2"/>
      <c r="L3584" s="2"/>
      <c r="M3584" s="3" t="str">
        <f t="shared" ref="M3584:M3647" si="235">IF(K3584=0,"",(L3584/K3584-1))</f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si="232"/>
        <v/>
      </c>
      <c r="F3589" s="2"/>
      <c r="G3589" s="2"/>
      <c r="H3589" s="3" t="str">
        <f t="shared" si="233"/>
        <v/>
      </c>
      <c r="I3589" s="2"/>
      <c r="J3589" s="3" t="str">
        <f t="shared" si="234"/>
        <v/>
      </c>
      <c r="K3589" s="2"/>
      <c r="L3589" s="2"/>
      <c r="M3589" s="3" t="str">
        <f t="shared" si="235"/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si="232"/>
        <v/>
      </c>
      <c r="F3645" s="2"/>
      <c r="G3645" s="2"/>
      <c r="H3645" s="3" t="str">
        <f t="shared" si="233"/>
        <v/>
      </c>
      <c r="I3645" s="2"/>
      <c r="J3645" s="3" t="str">
        <f t="shared" si="234"/>
        <v/>
      </c>
      <c r="K3645" s="2"/>
      <c r="L3645" s="2"/>
      <c r="M3645" s="3" t="str">
        <f t="shared" si="235"/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ref="E3648:E3711" si="236">IF(C3648=0,"",(D3648/C3648-1))</f>
        <v/>
      </c>
      <c r="F3648" s="2"/>
      <c r="G3648" s="2"/>
      <c r="H3648" s="3" t="str">
        <f t="shared" ref="H3648:H3711" si="237">IF(F3648=0,"",(G3648/F3648-1))</f>
        <v/>
      </c>
      <c r="I3648" s="2"/>
      <c r="J3648" s="3" t="str">
        <f t="shared" ref="J3648:J3711" si="238">IF(I3648=0,"",(G3648/I3648-1))</f>
        <v/>
      </c>
      <c r="K3648" s="2"/>
      <c r="L3648" s="2"/>
      <c r="M3648" s="3" t="str">
        <f t="shared" ref="M3648:M3711" si="239">IF(K3648=0,"",(L3648/K3648-1))</f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si="236"/>
        <v/>
      </c>
      <c r="F3653" s="2"/>
      <c r="G3653" s="2"/>
      <c r="H3653" s="3" t="str">
        <f t="shared" si="237"/>
        <v/>
      </c>
      <c r="I3653" s="2"/>
      <c r="J3653" s="3" t="str">
        <f t="shared" si="238"/>
        <v/>
      </c>
      <c r="K3653" s="2"/>
      <c r="L3653" s="2"/>
      <c r="M3653" s="3" t="str">
        <f t="shared" si="239"/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si="236"/>
        <v/>
      </c>
      <c r="F3709" s="2"/>
      <c r="G3709" s="2"/>
      <c r="H3709" s="3" t="str">
        <f t="shared" si="237"/>
        <v/>
      </c>
      <c r="I3709" s="2"/>
      <c r="J3709" s="3" t="str">
        <f t="shared" si="238"/>
        <v/>
      </c>
      <c r="K3709" s="2"/>
      <c r="L3709" s="2"/>
      <c r="M3709" s="3" t="str">
        <f t="shared" si="239"/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ref="E3712:E3775" si="240">IF(C3712=0,"",(D3712/C3712-1))</f>
        <v/>
      </c>
      <c r="F3712" s="2"/>
      <c r="G3712" s="2"/>
      <c r="H3712" s="3" t="str">
        <f t="shared" ref="H3712:H3775" si="241">IF(F3712=0,"",(G3712/F3712-1))</f>
        <v/>
      </c>
      <c r="I3712" s="2"/>
      <c r="J3712" s="3" t="str">
        <f t="shared" ref="J3712:J3775" si="242">IF(I3712=0,"",(G3712/I3712-1))</f>
        <v/>
      </c>
      <c r="K3712" s="2"/>
      <c r="L3712" s="2"/>
      <c r="M3712" s="3" t="str">
        <f t="shared" ref="M3712:M3775" si="243">IF(K3712=0,"",(L3712/K3712-1))</f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si="240"/>
        <v/>
      </c>
      <c r="F3717" s="2"/>
      <c r="G3717" s="2"/>
      <c r="H3717" s="3" t="str">
        <f t="shared" si="241"/>
        <v/>
      </c>
      <c r="I3717" s="2"/>
      <c r="J3717" s="3" t="str">
        <f t="shared" si="242"/>
        <v/>
      </c>
      <c r="K3717" s="2"/>
      <c r="L3717" s="2"/>
      <c r="M3717" s="3" t="str">
        <f t="shared" si="243"/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si="240"/>
        <v/>
      </c>
      <c r="F3773" s="2"/>
      <c r="G3773" s="2"/>
      <c r="H3773" s="3" t="str">
        <f t="shared" si="241"/>
        <v/>
      </c>
      <c r="I3773" s="2"/>
      <c r="J3773" s="3" t="str">
        <f t="shared" si="242"/>
        <v/>
      </c>
      <c r="K3773" s="2"/>
      <c r="L3773" s="2"/>
      <c r="M3773" s="3" t="str">
        <f t="shared" si="243"/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ref="E3776:E3839" si="244">IF(C3776=0,"",(D3776/C3776-1))</f>
        <v/>
      </c>
      <c r="F3776" s="2"/>
      <c r="G3776" s="2"/>
      <c r="H3776" s="3" t="str">
        <f t="shared" ref="H3776:H3839" si="245">IF(F3776=0,"",(G3776/F3776-1))</f>
        <v/>
      </c>
      <c r="I3776" s="2"/>
      <c r="J3776" s="3" t="str">
        <f t="shared" ref="J3776:J3839" si="246">IF(I3776=0,"",(G3776/I3776-1))</f>
        <v/>
      </c>
      <c r="K3776" s="2"/>
      <c r="L3776" s="2"/>
      <c r="M3776" s="3" t="str">
        <f t="shared" ref="M3776:M3839" si="247">IF(K3776=0,"",(L3776/K3776-1))</f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si="244"/>
        <v/>
      </c>
      <c r="F3781" s="2"/>
      <c r="G3781" s="2"/>
      <c r="H3781" s="3" t="str">
        <f t="shared" si="245"/>
        <v/>
      </c>
      <c r="I3781" s="2"/>
      <c r="J3781" s="3" t="str">
        <f t="shared" si="246"/>
        <v/>
      </c>
      <c r="K3781" s="2"/>
      <c r="L3781" s="2"/>
      <c r="M3781" s="3" t="str">
        <f t="shared" si="247"/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si="244"/>
        <v/>
      </c>
      <c r="F3837" s="2"/>
      <c r="G3837" s="2"/>
      <c r="H3837" s="3" t="str">
        <f t="shared" si="245"/>
        <v/>
      </c>
      <c r="I3837" s="2"/>
      <c r="J3837" s="3" t="str">
        <f t="shared" si="246"/>
        <v/>
      </c>
      <c r="K3837" s="2"/>
      <c r="L3837" s="2"/>
      <c r="M3837" s="3" t="str">
        <f t="shared" si="247"/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ref="E3840:E3903" si="248">IF(C3840=0,"",(D3840/C3840-1))</f>
        <v/>
      </c>
      <c r="F3840" s="2"/>
      <c r="G3840" s="2"/>
      <c r="H3840" s="3" t="str">
        <f t="shared" ref="H3840:H3903" si="249">IF(F3840=0,"",(G3840/F3840-1))</f>
        <v/>
      </c>
      <c r="I3840" s="2"/>
      <c r="J3840" s="3" t="str">
        <f t="shared" ref="J3840:J3903" si="250">IF(I3840=0,"",(G3840/I3840-1))</f>
        <v/>
      </c>
      <c r="K3840" s="2"/>
      <c r="L3840" s="2"/>
      <c r="M3840" s="3" t="str">
        <f t="shared" ref="M3840:M3903" si="251">IF(K3840=0,"",(L3840/K3840-1))</f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si="248"/>
        <v/>
      </c>
      <c r="F3845" s="2"/>
      <c r="G3845" s="2"/>
      <c r="H3845" s="3" t="str">
        <f t="shared" si="249"/>
        <v/>
      </c>
      <c r="I3845" s="2"/>
      <c r="J3845" s="3" t="str">
        <f t="shared" si="250"/>
        <v/>
      </c>
      <c r="K3845" s="2"/>
      <c r="L3845" s="2"/>
      <c r="M3845" s="3" t="str">
        <f t="shared" si="251"/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si="248"/>
        <v/>
      </c>
      <c r="F3901" s="2"/>
      <c r="G3901" s="2"/>
      <c r="H3901" s="3" t="str">
        <f t="shared" si="249"/>
        <v/>
      </c>
      <c r="I3901" s="2"/>
      <c r="J3901" s="3" t="str">
        <f t="shared" si="250"/>
        <v/>
      </c>
      <c r="K3901" s="2"/>
      <c r="L3901" s="2"/>
      <c r="M3901" s="3" t="str">
        <f t="shared" si="251"/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ref="E3904:E3967" si="252">IF(C3904=0,"",(D3904/C3904-1))</f>
        <v/>
      </c>
      <c r="F3904" s="2"/>
      <c r="G3904" s="2"/>
      <c r="H3904" s="3" t="str">
        <f t="shared" ref="H3904:H3967" si="253">IF(F3904=0,"",(G3904/F3904-1))</f>
        <v/>
      </c>
      <c r="I3904" s="2"/>
      <c r="J3904" s="3" t="str">
        <f t="shared" ref="J3904:J3967" si="254">IF(I3904=0,"",(G3904/I3904-1))</f>
        <v/>
      </c>
      <c r="K3904" s="2"/>
      <c r="L3904" s="2"/>
      <c r="M3904" s="3" t="str">
        <f t="shared" ref="M3904:M3967" si="255">IF(K3904=0,"",(L3904/K3904-1))</f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si="252"/>
        <v/>
      </c>
      <c r="F3909" s="2"/>
      <c r="G3909" s="2"/>
      <c r="H3909" s="3" t="str">
        <f t="shared" si="253"/>
        <v/>
      </c>
      <c r="I3909" s="2"/>
      <c r="J3909" s="3" t="str">
        <f t="shared" si="254"/>
        <v/>
      </c>
      <c r="K3909" s="2"/>
      <c r="L3909" s="2"/>
      <c r="M3909" s="3" t="str">
        <f t="shared" si="255"/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si="252"/>
        <v/>
      </c>
      <c r="F3965" s="2"/>
      <c r="G3965" s="2"/>
      <c r="H3965" s="3" t="str">
        <f t="shared" si="253"/>
        <v/>
      </c>
      <c r="I3965" s="2"/>
      <c r="J3965" s="3" t="str">
        <f t="shared" si="254"/>
        <v/>
      </c>
      <c r="K3965" s="2"/>
      <c r="L3965" s="2"/>
      <c r="M3965" s="3" t="str">
        <f t="shared" si="255"/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ref="E3968:E4031" si="256">IF(C3968=0,"",(D3968/C3968-1))</f>
        <v/>
      </c>
      <c r="F3968" s="2"/>
      <c r="G3968" s="2"/>
      <c r="H3968" s="3" t="str">
        <f t="shared" ref="H3968:H4031" si="257">IF(F3968=0,"",(G3968/F3968-1))</f>
        <v/>
      </c>
      <c r="I3968" s="2"/>
      <c r="J3968" s="3" t="str">
        <f t="shared" ref="J3968:J4031" si="258">IF(I3968=0,"",(G3968/I3968-1))</f>
        <v/>
      </c>
      <c r="K3968" s="2"/>
      <c r="L3968" s="2"/>
      <c r="M3968" s="3" t="str">
        <f t="shared" ref="M3968:M4031" si="259">IF(K3968=0,"",(L3968/K3968-1))</f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si="256"/>
        <v/>
      </c>
      <c r="F3973" s="2"/>
      <c r="G3973" s="2"/>
      <c r="H3973" s="3" t="str">
        <f t="shared" si="257"/>
        <v/>
      </c>
      <c r="I3973" s="2"/>
      <c r="J3973" s="3" t="str">
        <f t="shared" si="258"/>
        <v/>
      </c>
      <c r="K3973" s="2"/>
      <c r="L3973" s="2"/>
      <c r="M3973" s="3" t="str">
        <f t="shared" si="259"/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si="256"/>
        <v/>
      </c>
      <c r="F4029" s="2"/>
      <c r="G4029" s="2"/>
      <c r="H4029" s="3" t="str">
        <f t="shared" si="257"/>
        <v/>
      </c>
      <c r="I4029" s="2"/>
      <c r="J4029" s="3" t="str">
        <f t="shared" si="258"/>
        <v/>
      </c>
      <c r="K4029" s="2"/>
      <c r="L4029" s="2"/>
      <c r="M4029" s="3" t="str">
        <f t="shared" si="259"/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ref="E4032:E4095" si="260">IF(C4032=0,"",(D4032/C4032-1))</f>
        <v/>
      </c>
      <c r="F4032" s="2"/>
      <c r="G4032" s="2"/>
      <c r="H4032" s="3" t="str">
        <f t="shared" ref="H4032:H4095" si="261">IF(F4032=0,"",(G4032/F4032-1))</f>
        <v/>
      </c>
      <c r="I4032" s="2"/>
      <c r="J4032" s="3" t="str">
        <f t="shared" ref="J4032:J4095" si="262">IF(I4032=0,"",(G4032/I4032-1))</f>
        <v/>
      </c>
      <c r="K4032" s="2"/>
      <c r="L4032" s="2"/>
      <c r="M4032" s="3" t="str">
        <f t="shared" ref="M4032:M4095" si="263">IF(K4032=0,"",(L4032/K4032-1))</f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si="260"/>
        <v/>
      </c>
      <c r="F4037" s="2"/>
      <c r="G4037" s="2"/>
      <c r="H4037" s="3" t="str">
        <f t="shared" si="261"/>
        <v/>
      </c>
      <c r="I4037" s="2"/>
      <c r="J4037" s="3" t="str">
        <f t="shared" si="262"/>
        <v/>
      </c>
      <c r="K4037" s="2"/>
      <c r="L4037" s="2"/>
      <c r="M4037" s="3" t="str">
        <f t="shared" si="263"/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si="260"/>
        <v/>
      </c>
      <c r="F4093" s="2"/>
      <c r="G4093" s="2"/>
      <c r="H4093" s="3" t="str">
        <f t="shared" si="261"/>
        <v/>
      </c>
      <c r="I4093" s="2"/>
      <c r="J4093" s="3" t="str">
        <f t="shared" si="262"/>
        <v/>
      </c>
      <c r="K4093" s="2"/>
      <c r="L4093" s="2"/>
      <c r="M4093" s="3" t="str">
        <f t="shared" si="263"/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ref="E4096:E4159" si="264">IF(C4096=0,"",(D4096/C4096-1))</f>
        <v/>
      </c>
      <c r="F4096" s="2"/>
      <c r="G4096" s="2"/>
      <c r="H4096" s="3" t="str">
        <f t="shared" ref="H4096:H4159" si="265">IF(F4096=0,"",(G4096/F4096-1))</f>
        <v/>
      </c>
      <c r="I4096" s="2"/>
      <c r="J4096" s="3" t="str">
        <f t="shared" ref="J4096:J4159" si="266">IF(I4096=0,"",(G4096/I4096-1))</f>
        <v/>
      </c>
      <c r="K4096" s="2"/>
      <c r="L4096" s="2"/>
      <c r="M4096" s="3" t="str">
        <f t="shared" ref="M4096:M4159" si="267">IF(K4096=0,"",(L4096/K4096-1))</f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si="264"/>
        <v/>
      </c>
      <c r="F4101" s="2"/>
      <c r="G4101" s="2"/>
      <c r="H4101" s="3" t="str">
        <f t="shared" si="265"/>
        <v/>
      </c>
      <c r="I4101" s="2"/>
      <c r="J4101" s="3" t="str">
        <f t="shared" si="266"/>
        <v/>
      </c>
      <c r="K4101" s="2"/>
      <c r="L4101" s="2"/>
      <c r="M4101" s="3" t="str">
        <f t="shared" si="267"/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si="264"/>
        <v/>
      </c>
      <c r="F4157" s="2"/>
      <c r="G4157" s="2"/>
      <c r="H4157" s="3" t="str">
        <f t="shared" si="265"/>
        <v/>
      </c>
      <c r="I4157" s="2"/>
      <c r="J4157" s="3" t="str">
        <f t="shared" si="266"/>
        <v/>
      </c>
      <c r="K4157" s="2"/>
      <c r="L4157" s="2"/>
      <c r="M4157" s="3" t="str">
        <f t="shared" si="267"/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ref="E4160:E4223" si="268">IF(C4160=0,"",(D4160/C4160-1))</f>
        <v/>
      </c>
      <c r="F4160" s="2"/>
      <c r="G4160" s="2"/>
      <c r="H4160" s="3" t="str">
        <f t="shared" ref="H4160:H4223" si="269">IF(F4160=0,"",(G4160/F4160-1))</f>
        <v/>
      </c>
      <c r="I4160" s="2"/>
      <c r="J4160" s="3" t="str">
        <f t="shared" ref="J4160:J4223" si="270">IF(I4160=0,"",(G4160/I4160-1))</f>
        <v/>
      </c>
      <c r="K4160" s="2"/>
      <c r="L4160" s="2"/>
      <c r="M4160" s="3" t="str">
        <f t="shared" ref="M4160:M4223" si="271">IF(K4160=0,"",(L4160/K4160-1))</f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si="268"/>
        <v/>
      </c>
      <c r="F4165" s="2"/>
      <c r="G4165" s="2"/>
      <c r="H4165" s="3" t="str">
        <f t="shared" si="269"/>
        <v/>
      </c>
      <c r="I4165" s="2"/>
      <c r="J4165" s="3" t="str">
        <f t="shared" si="270"/>
        <v/>
      </c>
      <c r="K4165" s="2"/>
      <c r="L4165" s="2"/>
      <c r="M4165" s="3" t="str">
        <f t="shared" si="271"/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si="268"/>
        <v/>
      </c>
      <c r="F4221" s="2"/>
      <c r="G4221" s="2"/>
      <c r="H4221" s="3" t="str">
        <f t="shared" si="269"/>
        <v/>
      </c>
      <c r="I4221" s="2"/>
      <c r="J4221" s="3" t="str">
        <f t="shared" si="270"/>
        <v/>
      </c>
      <c r="K4221" s="2"/>
      <c r="L4221" s="2"/>
      <c r="M4221" s="3" t="str">
        <f t="shared" si="271"/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ref="E4224:E4287" si="272">IF(C4224=0,"",(D4224/C4224-1))</f>
        <v/>
      </c>
      <c r="F4224" s="2"/>
      <c r="G4224" s="2"/>
      <c r="H4224" s="3" t="str">
        <f t="shared" ref="H4224:H4287" si="273">IF(F4224=0,"",(G4224/F4224-1))</f>
        <v/>
      </c>
      <c r="I4224" s="2"/>
      <c r="J4224" s="3" t="str">
        <f t="shared" ref="J4224:J4287" si="274">IF(I4224=0,"",(G4224/I4224-1))</f>
        <v/>
      </c>
      <c r="K4224" s="2"/>
      <c r="L4224" s="2"/>
      <c r="M4224" s="3" t="str">
        <f t="shared" ref="M4224:M4287" si="275">IF(K4224=0,"",(L4224/K4224-1))</f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si="272"/>
        <v/>
      </c>
      <c r="F4229" s="2"/>
      <c r="G4229" s="2"/>
      <c r="H4229" s="3" t="str">
        <f t="shared" si="273"/>
        <v/>
      </c>
      <c r="I4229" s="2"/>
      <c r="J4229" s="3" t="str">
        <f t="shared" si="274"/>
        <v/>
      </c>
      <c r="K4229" s="2"/>
      <c r="L4229" s="2"/>
      <c r="M4229" s="3" t="str">
        <f t="shared" si="275"/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si="272"/>
        <v/>
      </c>
      <c r="F4285" s="2"/>
      <c r="G4285" s="2"/>
      <c r="H4285" s="3" t="str">
        <f t="shared" si="273"/>
        <v/>
      </c>
      <c r="I4285" s="2"/>
      <c r="J4285" s="3" t="str">
        <f t="shared" si="274"/>
        <v/>
      </c>
      <c r="K4285" s="2"/>
      <c r="L4285" s="2"/>
      <c r="M4285" s="3" t="str">
        <f t="shared" si="275"/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ref="E4288:E4351" si="276">IF(C4288=0,"",(D4288/C4288-1))</f>
        <v/>
      </c>
      <c r="F4288" s="2"/>
      <c r="G4288" s="2"/>
      <c r="H4288" s="3" t="str">
        <f t="shared" ref="H4288:H4351" si="277">IF(F4288=0,"",(G4288/F4288-1))</f>
        <v/>
      </c>
      <c r="I4288" s="2"/>
      <c r="J4288" s="3" t="str">
        <f t="shared" ref="J4288:J4351" si="278">IF(I4288=0,"",(G4288/I4288-1))</f>
        <v/>
      </c>
      <c r="K4288" s="2"/>
      <c r="L4288" s="2"/>
      <c r="M4288" s="3" t="str">
        <f t="shared" ref="M4288:M4351" si="279">IF(K4288=0,"",(L4288/K4288-1))</f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si="276"/>
        <v/>
      </c>
      <c r="F4293" s="2"/>
      <c r="G4293" s="2"/>
      <c r="H4293" s="3" t="str">
        <f t="shared" si="277"/>
        <v/>
      </c>
      <c r="I4293" s="2"/>
      <c r="J4293" s="3" t="str">
        <f t="shared" si="278"/>
        <v/>
      </c>
      <c r="K4293" s="2"/>
      <c r="L4293" s="2"/>
      <c r="M4293" s="3" t="str">
        <f t="shared" si="279"/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si="276"/>
        <v/>
      </c>
      <c r="F4349" s="2"/>
      <c r="G4349" s="2"/>
      <c r="H4349" s="3" t="str">
        <f t="shared" si="277"/>
        <v/>
      </c>
      <c r="I4349" s="2"/>
      <c r="J4349" s="3" t="str">
        <f t="shared" si="278"/>
        <v/>
      </c>
      <c r="K4349" s="2"/>
      <c r="L4349" s="2"/>
      <c r="M4349" s="3" t="str">
        <f t="shared" si="279"/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ref="E4352:E4415" si="280">IF(C4352=0,"",(D4352/C4352-1))</f>
        <v/>
      </c>
      <c r="F4352" s="2"/>
      <c r="G4352" s="2"/>
      <c r="H4352" s="3" t="str">
        <f t="shared" ref="H4352:H4415" si="281">IF(F4352=0,"",(G4352/F4352-1))</f>
        <v/>
      </c>
      <c r="I4352" s="2"/>
      <c r="J4352" s="3" t="str">
        <f t="shared" ref="J4352:J4415" si="282">IF(I4352=0,"",(G4352/I4352-1))</f>
        <v/>
      </c>
      <c r="K4352" s="2"/>
      <c r="L4352" s="2"/>
      <c r="M4352" s="3" t="str">
        <f t="shared" ref="M4352:M4415" si="283">IF(K4352=0,"",(L4352/K4352-1))</f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si="280"/>
        <v/>
      </c>
      <c r="F4357" s="2"/>
      <c r="G4357" s="2"/>
      <c r="H4357" s="3" t="str">
        <f t="shared" si="281"/>
        <v/>
      </c>
      <c r="I4357" s="2"/>
      <c r="J4357" s="3" t="str">
        <f t="shared" si="282"/>
        <v/>
      </c>
      <c r="K4357" s="2"/>
      <c r="L4357" s="2"/>
      <c r="M4357" s="3" t="str">
        <f t="shared" si="283"/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si="280"/>
        <v/>
      </c>
      <c r="F4413" s="2"/>
      <c r="G4413" s="2"/>
      <c r="H4413" s="3" t="str">
        <f t="shared" si="281"/>
        <v/>
      </c>
      <c r="I4413" s="2"/>
      <c r="J4413" s="3" t="str">
        <f t="shared" si="282"/>
        <v/>
      </c>
      <c r="K4413" s="2"/>
      <c r="L4413" s="2"/>
      <c r="M4413" s="3" t="str">
        <f t="shared" si="283"/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ref="E4416:E4479" si="284">IF(C4416=0,"",(D4416/C4416-1))</f>
        <v/>
      </c>
      <c r="F4416" s="2"/>
      <c r="G4416" s="2"/>
      <c r="H4416" s="3" t="str">
        <f t="shared" ref="H4416:H4479" si="285">IF(F4416=0,"",(G4416/F4416-1))</f>
        <v/>
      </c>
      <c r="I4416" s="2"/>
      <c r="J4416" s="3" t="str">
        <f t="shared" ref="J4416:J4479" si="286">IF(I4416=0,"",(G4416/I4416-1))</f>
        <v/>
      </c>
      <c r="K4416" s="2"/>
      <c r="L4416" s="2"/>
      <c r="M4416" s="3" t="str">
        <f t="shared" ref="M4416:M4479" si="287">IF(K4416=0,"",(L4416/K4416-1))</f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si="284"/>
        <v/>
      </c>
      <c r="F4421" s="2"/>
      <c r="G4421" s="2"/>
      <c r="H4421" s="3" t="str">
        <f t="shared" si="285"/>
        <v/>
      </c>
      <c r="I4421" s="2"/>
      <c r="J4421" s="3" t="str">
        <f t="shared" si="286"/>
        <v/>
      </c>
      <c r="K4421" s="2"/>
      <c r="L4421" s="2"/>
      <c r="M4421" s="3" t="str">
        <f t="shared" si="287"/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si="284"/>
        <v/>
      </c>
      <c r="F4477" s="2"/>
      <c r="G4477" s="2"/>
      <c r="H4477" s="3" t="str">
        <f t="shared" si="285"/>
        <v/>
      </c>
      <c r="I4477" s="2"/>
      <c r="J4477" s="3" t="str">
        <f t="shared" si="286"/>
        <v/>
      </c>
      <c r="K4477" s="2"/>
      <c r="L4477" s="2"/>
      <c r="M4477" s="3" t="str">
        <f t="shared" si="287"/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ref="E4480:E4543" si="288">IF(C4480=0,"",(D4480/C4480-1))</f>
        <v/>
      </c>
      <c r="F4480" s="2"/>
      <c r="G4480" s="2"/>
      <c r="H4480" s="3" t="str">
        <f t="shared" ref="H4480:H4543" si="289">IF(F4480=0,"",(G4480/F4480-1))</f>
        <v/>
      </c>
      <c r="I4480" s="2"/>
      <c r="J4480" s="3" t="str">
        <f t="shared" ref="J4480:J4543" si="290">IF(I4480=0,"",(G4480/I4480-1))</f>
        <v/>
      </c>
      <c r="K4480" s="2"/>
      <c r="L4480" s="2"/>
      <c r="M4480" s="3" t="str">
        <f t="shared" ref="M4480:M4543" si="291">IF(K4480=0,"",(L4480/K4480-1))</f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si="288"/>
        <v/>
      </c>
      <c r="F4485" s="2"/>
      <c r="G4485" s="2"/>
      <c r="H4485" s="3" t="str">
        <f t="shared" si="289"/>
        <v/>
      </c>
      <c r="I4485" s="2"/>
      <c r="J4485" s="3" t="str">
        <f t="shared" si="290"/>
        <v/>
      </c>
      <c r="K4485" s="2"/>
      <c r="L4485" s="2"/>
      <c r="M4485" s="3" t="str">
        <f t="shared" si="291"/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si="288"/>
        <v/>
      </c>
      <c r="F4541" s="2"/>
      <c r="G4541" s="2"/>
      <c r="H4541" s="3" t="str">
        <f t="shared" si="289"/>
        <v/>
      </c>
      <c r="I4541" s="2"/>
      <c r="J4541" s="3" t="str">
        <f t="shared" si="290"/>
        <v/>
      </c>
      <c r="K4541" s="2"/>
      <c r="L4541" s="2"/>
      <c r="M4541" s="3" t="str">
        <f t="shared" si="291"/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ref="E4544:E4607" si="292">IF(C4544=0,"",(D4544/C4544-1))</f>
        <v/>
      </c>
      <c r="F4544" s="2"/>
      <c r="G4544" s="2"/>
      <c r="H4544" s="3" t="str">
        <f t="shared" ref="H4544:H4607" si="293">IF(F4544=0,"",(G4544/F4544-1))</f>
        <v/>
      </c>
      <c r="I4544" s="2"/>
      <c r="J4544" s="3" t="str">
        <f t="shared" ref="J4544:J4607" si="294">IF(I4544=0,"",(G4544/I4544-1))</f>
        <v/>
      </c>
      <c r="K4544" s="2"/>
      <c r="L4544" s="2"/>
      <c r="M4544" s="3" t="str">
        <f t="shared" ref="M4544:M4607" si="295">IF(K4544=0,"",(L4544/K4544-1))</f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si="292"/>
        <v/>
      </c>
      <c r="F4549" s="2"/>
      <c r="G4549" s="2"/>
      <c r="H4549" s="3" t="str">
        <f t="shared" si="293"/>
        <v/>
      </c>
      <c r="I4549" s="2"/>
      <c r="J4549" s="3" t="str">
        <f t="shared" si="294"/>
        <v/>
      </c>
      <c r="K4549" s="2"/>
      <c r="L4549" s="2"/>
      <c r="M4549" s="3" t="str">
        <f t="shared" si="295"/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si="292"/>
        <v/>
      </c>
      <c r="F4605" s="2"/>
      <c r="G4605" s="2"/>
      <c r="H4605" s="3" t="str">
        <f t="shared" si="293"/>
        <v/>
      </c>
      <c r="I4605" s="2"/>
      <c r="J4605" s="3" t="str">
        <f t="shared" si="294"/>
        <v/>
      </c>
      <c r="K4605" s="2"/>
      <c r="L4605" s="2"/>
      <c r="M4605" s="3" t="str">
        <f t="shared" si="295"/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ref="E4608:E4671" si="296">IF(C4608=0,"",(D4608/C4608-1))</f>
        <v/>
      </c>
      <c r="F4608" s="2"/>
      <c r="G4608" s="2"/>
      <c r="H4608" s="3" t="str">
        <f t="shared" ref="H4608:H4671" si="297">IF(F4608=0,"",(G4608/F4608-1))</f>
        <v/>
      </c>
      <c r="I4608" s="2"/>
      <c r="J4608" s="3" t="str">
        <f t="shared" ref="J4608:J4671" si="298">IF(I4608=0,"",(G4608/I4608-1))</f>
        <v/>
      </c>
      <c r="K4608" s="2"/>
      <c r="L4608" s="2"/>
      <c r="M4608" s="3" t="str">
        <f t="shared" ref="M4608:M4671" si="299">IF(K4608=0,"",(L4608/K4608-1))</f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si="296"/>
        <v/>
      </c>
      <c r="F4613" s="2"/>
      <c r="G4613" s="2"/>
      <c r="H4613" s="3" t="str">
        <f t="shared" si="297"/>
        <v/>
      </c>
      <c r="I4613" s="2"/>
      <c r="J4613" s="3" t="str">
        <f t="shared" si="298"/>
        <v/>
      </c>
      <c r="K4613" s="2"/>
      <c r="L4613" s="2"/>
      <c r="M4613" s="3" t="str">
        <f t="shared" si="299"/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si="296"/>
        <v/>
      </c>
      <c r="F4669" s="2"/>
      <c r="G4669" s="2"/>
      <c r="H4669" s="3" t="str">
        <f t="shared" si="297"/>
        <v/>
      </c>
      <c r="I4669" s="2"/>
      <c r="J4669" s="3" t="str">
        <f t="shared" si="298"/>
        <v/>
      </c>
      <c r="K4669" s="2"/>
      <c r="L4669" s="2"/>
      <c r="M4669" s="3" t="str">
        <f t="shared" si="299"/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ref="E4672:E4735" si="300">IF(C4672=0,"",(D4672/C4672-1))</f>
        <v/>
      </c>
      <c r="F4672" s="2"/>
      <c r="G4672" s="2"/>
      <c r="H4672" s="3" t="str">
        <f t="shared" ref="H4672:H4735" si="301">IF(F4672=0,"",(G4672/F4672-1))</f>
        <v/>
      </c>
      <c r="I4672" s="2"/>
      <c r="J4672" s="3" t="str">
        <f t="shared" ref="J4672:J4735" si="302">IF(I4672=0,"",(G4672/I4672-1))</f>
        <v/>
      </c>
      <c r="K4672" s="2"/>
      <c r="L4672" s="2"/>
      <c r="M4672" s="3" t="str">
        <f t="shared" ref="M4672:M4735" si="303">IF(K4672=0,"",(L4672/K4672-1))</f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si="300"/>
        <v/>
      </c>
      <c r="F4677" s="2"/>
      <c r="G4677" s="2"/>
      <c r="H4677" s="3" t="str">
        <f t="shared" si="301"/>
        <v/>
      </c>
      <c r="I4677" s="2"/>
      <c r="J4677" s="3" t="str">
        <f t="shared" si="302"/>
        <v/>
      </c>
      <c r="K4677" s="2"/>
      <c r="L4677" s="2"/>
      <c r="M4677" s="3" t="str">
        <f t="shared" si="303"/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si="300"/>
        <v/>
      </c>
      <c r="F4733" s="2"/>
      <c r="G4733" s="2"/>
      <c r="H4733" s="3" t="str">
        <f t="shared" si="301"/>
        <v/>
      </c>
      <c r="I4733" s="2"/>
      <c r="J4733" s="3" t="str">
        <f t="shared" si="302"/>
        <v/>
      </c>
      <c r="K4733" s="2"/>
      <c r="L4733" s="2"/>
      <c r="M4733" s="3" t="str">
        <f t="shared" si="303"/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ref="E4736:E4799" si="304">IF(C4736=0,"",(D4736/C4736-1))</f>
        <v/>
      </c>
      <c r="F4736" s="2"/>
      <c r="G4736" s="2"/>
      <c r="H4736" s="3" t="str">
        <f t="shared" ref="H4736:H4799" si="305">IF(F4736=0,"",(G4736/F4736-1))</f>
        <v/>
      </c>
      <c r="I4736" s="2"/>
      <c r="J4736" s="3" t="str">
        <f t="shared" ref="J4736:J4799" si="306">IF(I4736=0,"",(G4736/I4736-1))</f>
        <v/>
      </c>
      <c r="K4736" s="2"/>
      <c r="L4736" s="2"/>
      <c r="M4736" s="3" t="str">
        <f t="shared" ref="M4736:M4799" si="307">IF(K4736=0,"",(L4736/K4736-1))</f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si="304"/>
        <v/>
      </c>
      <c r="F4741" s="2"/>
      <c r="G4741" s="2"/>
      <c r="H4741" s="3" t="str">
        <f t="shared" si="305"/>
        <v/>
      </c>
      <c r="I4741" s="2"/>
      <c r="J4741" s="3" t="str">
        <f t="shared" si="306"/>
        <v/>
      </c>
      <c r="K4741" s="2"/>
      <c r="L4741" s="2"/>
      <c r="M4741" s="3" t="str">
        <f t="shared" si="307"/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ref="E4800:E4863" si="308">IF(C4800=0,"",(D4800/C4800-1))</f>
        <v/>
      </c>
      <c r="F4800" s="2"/>
      <c r="G4800" s="2"/>
      <c r="H4800" s="3" t="str">
        <f t="shared" ref="H4800:H4863" si="309">IF(F4800=0,"",(G4800/F4800-1))</f>
        <v/>
      </c>
      <c r="I4800" s="2"/>
      <c r="J4800" s="3" t="str">
        <f t="shared" ref="J4800:J4863" si="310">IF(I4800=0,"",(G4800/I4800-1))</f>
        <v/>
      </c>
      <c r="K4800" s="2"/>
      <c r="L4800" s="2"/>
      <c r="M4800" s="3" t="str">
        <f t="shared" ref="M4800:M4863" si="311">IF(K4800=0,"",(L4800/K4800-1))</f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si="308"/>
        <v/>
      </c>
      <c r="F4805" s="2"/>
      <c r="G4805" s="2"/>
      <c r="H4805" s="3" t="str">
        <f t="shared" si="309"/>
        <v/>
      </c>
      <c r="I4805" s="2"/>
      <c r="J4805" s="3" t="str">
        <f t="shared" si="310"/>
        <v/>
      </c>
      <c r="K4805" s="2"/>
      <c r="L4805" s="2"/>
      <c r="M4805" s="3" t="str">
        <f t="shared" si="311"/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ref="E4864:E4927" si="312">IF(C4864=0,"",(D4864/C4864-1))</f>
        <v/>
      </c>
      <c r="F4864" s="2"/>
      <c r="G4864" s="2"/>
      <c r="H4864" s="3" t="str">
        <f t="shared" ref="H4864:H4927" si="313">IF(F4864=0,"",(G4864/F4864-1))</f>
        <v/>
      </c>
      <c r="I4864" s="2"/>
      <c r="J4864" s="3" t="str">
        <f t="shared" ref="J4864:J4927" si="314">IF(I4864=0,"",(G4864/I4864-1))</f>
        <v/>
      </c>
      <c r="K4864" s="2"/>
      <c r="L4864" s="2"/>
      <c r="M4864" s="3" t="str">
        <f t="shared" ref="M4864:M4927" si="315">IF(K4864=0,"",(L4864/K4864-1))</f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si="312"/>
        <v/>
      </c>
      <c r="F4869" s="2"/>
      <c r="G4869" s="2"/>
      <c r="H4869" s="3" t="str">
        <f t="shared" si="313"/>
        <v/>
      </c>
      <c r="I4869" s="2"/>
      <c r="J4869" s="3" t="str">
        <f t="shared" si="314"/>
        <v/>
      </c>
      <c r="K4869" s="2"/>
      <c r="L4869" s="2"/>
      <c r="M4869" s="3" t="str">
        <f t="shared" si="315"/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si="312"/>
        <v/>
      </c>
      <c r="F4925" s="2"/>
      <c r="G4925" s="2"/>
      <c r="H4925" s="3" t="str">
        <f t="shared" si="313"/>
        <v/>
      </c>
      <c r="I4925" s="2"/>
      <c r="J4925" s="3" t="str">
        <f t="shared" si="314"/>
        <v/>
      </c>
      <c r="K4925" s="2"/>
      <c r="L4925" s="2"/>
      <c r="M4925" s="3" t="str">
        <f t="shared" si="315"/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ref="E4928:E4968" si="316">IF(C4928=0,"",(D4928/C4928-1))</f>
        <v/>
      </c>
      <c r="F4928" s="2"/>
      <c r="G4928" s="2"/>
      <c r="H4928" s="3" t="str">
        <f t="shared" ref="H4928:H4969" si="317">IF(F4928=0,"",(G4928/F4928-1))</f>
        <v/>
      </c>
      <c r="I4928" s="2"/>
      <c r="J4928" s="3" t="str">
        <f t="shared" ref="J4928:J4969" si="318">IF(I4928=0,"",(G4928/I4928-1))</f>
        <v/>
      </c>
      <c r="K4928" s="2"/>
      <c r="L4928" s="2"/>
      <c r="M4928" s="3" t="str">
        <f t="shared" ref="M4928:M4969" si="319">IF(K4928=0,"",(L4928/K4928-1))</f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si="316"/>
        <v/>
      </c>
      <c r="F4933" s="2"/>
      <c r="G4933" s="2"/>
      <c r="H4933" s="3" t="str">
        <f t="shared" si="317"/>
        <v/>
      </c>
      <c r="I4933" s="2"/>
      <c r="J4933" s="3" t="str">
        <f t="shared" si="318"/>
        <v/>
      </c>
      <c r="K4933" s="2"/>
      <c r="L4933" s="2"/>
      <c r="M4933" s="3" t="str">
        <f t="shared" si="319"/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/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F4970" s="2"/>
      <c r="G4970" s="2"/>
    </row>
    <row r="4971" spans="3:13" x14ac:dyDescent="0.2">
      <c r="C4971" s="2"/>
      <c r="D4971" s="2"/>
    </row>
    <row r="4972" spans="3:13" x14ac:dyDescent="0.2">
      <c r="C4972" s="2"/>
      <c r="D4972" s="2"/>
    </row>
    <row r="4973" spans="3:13" x14ac:dyDescent="0.2">
      <c r="C4973" s="2"/>
      <c r="D4973" s="2"/>
    </row>
    <row r="4974" spans="3:13" x14ac:dyDescent="0.2">
      <c r="C4974" s="2"/>
      <c r="D4974" s="2"/>
    </row>
    <row r="4975" spans="3:13" x14ac:dyDescent="0.2">
      <c r="C4975" s="2"/>
      <c r="D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</sheetData>
  <autoFilter ref="A4:M496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2022-04-06T18:01:09Z</dcterms:modified>
</cp:coreProperties>
</file>